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S:\OCPEH\LEADERSHIP TEAM\2025\January 2025\"/>
    </mc:Choice>
  </mc:AlternateContent>
  <xr:revisionPtr revIDLastSave="0" documentId="13_ncr:1_{23CD7882-D8AB-41B8-A3ED-7248FFC6FACB}" xr6:coauthVersionLast="47" xr6:coauthVersionMax="47" xr10:uidLastSave="{00000000-0000-0000-0000-000000000000}"/>
  <bookViews>
    <workbookView xWindow="-80" yWindow="-80" windowWidth="19360" windowHeight="10360" activeTab="4" xr2:uid="{180B1208-AF20-4CEC-9937-A18329748C73}"/>
  </bookViews>
  <sheets>
    <sheet name="FY24-25 Budget" sheetId="1" r:id="rId1"/>
    <sheet name="FY25-26 Continuation Budget" sheetId="2" r:id="rId2"/>
    <sheet name="FY25-26 Expansion Budget" sheetId="3" r:id="rId3"/>
    <sheet name="Positions" sheetId="5" r:id="rId4"/>
    <sheet name="Outcomes" sheetId="4" r:id="rId5"/>
    <sheet name="Sheet1"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C19" i="2" l="1"/>
  <c r="D28" i="2"/>
  <c r="E23" i="1"/>
  <c r="H7" i="3"/>
  <c r="G7" i="3"/>
  <c r="F7" i="3"/>
  <c r="E7" i="3"/>
  <c r="H10" i="3"/>
  <c r="G10" i="3"/>
  <c r="F10" i="3"/>
  <c r="E10" i="3"/>
  <c r="C16" i="2" l="1"/>
  <c r="D21" i="3"/>
  <c r="E30" i="3"/>
  <c r="H13" i="3"/>
  <c r="G13" i="3"/>
  <c r="F13" i="3"/>
  <c r="E13" i="3"/>
  <c r="H12" i="3"/>
  <c r="G12" i="3"/>
  <c r="F12" i="3"/>
  <c r="E12" i="3"/>
  <c r="H11" i="3"/>
  <c r="G11" i="3"/>
  <c r="F11" i="3"/>
  <c r="E11" i="3"/>
  <c r="H9" i="3"/>
  <c r="G9" i="3"/>
  <c r="F9" i="3"/>
  <c r="E9" i="3"/>
  <c r="H8" i="3"/>
  <c r="G8" i="3"/>
  <c r="F8" i="3"/>
  <c r="E8" i="3"/>
  <c r="D6" i="3"/>
  <c r="G6" i="3" s="1"/>
  <c r="H5" i="3"/>
  <c r="G5" i="3"/>
  <c r="F5" i="3"/>
  <c r="E5" i="3"/>
  <c r="G11" i="2"/>
  <c r="F11" i="2"/>
  <c r="E11" i="2"/>
  <c r="D11" i="2"/>
  <c r="G10" i="2"/>
  <c r="F10" i="2"/>
  <c r="E10" i="2"/>
  <c r="D10" i="2"/>
  <c r="G9" i="2"/>
  <c r="F9" i="2"/>
  <c r="E9" i="2"/>
  <c r="D9" i="2"/>
  <c r="G8" i="2"/>
  <c r="F8" i="2"/>
  <c r="E8" i="2"/>
  <c r="D8" i="2"/>
  <c r="G7" i="2"/>
  <c r="F7" i="2"/>
  <c r="E7" i="2"/>
  <c r="D7" i="2"/>
  <c r="C6" i="2"/>
  <c r="E6" i="2" s="1"/>
  <c r="E5" i="2"/>
  <c r="F6" i="3" l="1"/>
  <c r="D14" i="3"/>
  <c r="H6" i="3"/>
  <c r="E6" i="3"/>
  <c r="G6" i="2"/>
  <c r="D6" i="2"/>
  <c r="F6" i="2"/>
  <c r="D5" i="2"/>
  <c r="F5" i="2"/>
  <c r="G5" i="2"/>
  <c r="C12" i="2"/>
  <c r="C6" i="1"/>
  <c r="E6" i="1" s="1"/>
  <c r="D13" i="1"/>
  <c r="E13" i="1"/>
  <c r="F13" i="1"/>
  <c r="G13" i="1"/>
  <c r="C5" i="1"/>
  <c r="E5" i="1" s="1"/>
  <c r="D33" i="1"/>
  <c r="C23" i="1"/>
  <c r="G14" i="1"/>
  <c r="F14" i="1"/>
  <c r="E14" i="1"/>
  <c r="D14" i="1"/>
  <c r="G12" i="1"/>
  <c r="F12" i="1"/>
  <c r="E12" i="1"/>
  <c r="D12" i="1"/>
  <c r="G11" i="1"/>
  <c r="F11" i="1"/>
  <c r="E11" i="1"/>
  <c r="D11" i="1"/>
  <c r="G10" i="1"/>
  <c r="F10" i="1"/>
  <c r="E10" i="1"/>
  <c r="D10" i="1"/>
  <c r="G9" i="1"/>
  <c r="F9" i="1"/>
  <c r="E9" i="1"/>
  <c r="D9" i="1"/>
  <c r="G8" i="1"/>
  <c r="F8" i="1"/>
  <c r="E8" i="1"/>
  <c r="D8" i="1"/>
  <c r="G7" i="1"/>
  <c r="F7" i="1"/>
  <c r="E7" i="1"/>
  <c r="D7" i="1"/>
  <c r="D5" i="1" l="1"/>
  <c r="C15" i="1"/>
  <c r="E15" i="1" s="1"/>
  <c r="G6" i="1"/>
  <c r="F6" i="1"/>
  <c r="D6" i="1"/>
  <c r="H14" i="3"/>
  <c r="G14" i="3"/>
  <c r="F14" i="3"/>
  <c r="E14" i="3"/>
  <c r="D12" i="2"/>
  <c r="F12" i="2"/>
  <c r="E12" i="2"/>
  <c r="G12" i="2"/>
  <c r="G5" i="1"/>
  <c r="F5" i="1"/>
  <c r="D15" i="1" l="1"/>
  <c r="F15" i="1"/>
  <c r="G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tc={04B67EB0-1841-4A39-84DF-F3747F009310}</author>
    <author>tc={50B66728-D392-450B-A29A-4CAEDF1F430D}</author>
  </authors>
  <commentList>
    <comment ref="C7" authorId="0" shapeId="0" xr:uid="{04B67EB0-1841-4A39-84DF-F3747F009310}">
      <text>
        <t>[Threaded comment]
Your version of Excel allows you to read this threaded comment; however, any edits to it will get removed if the file is opened in a newer version of Excel. Learn more: https://go.microsoft.com/fwlink/?linkid=870924
Comment:
    Increase to $287,160 to reflect Clin Coord increase</t>
      </text>
    </comment>
    <comment ref="C8" authorId="1" shapeId="0" xr:uid="{50B66728-D392-450B-A29A-4CAEDF1F430D}">
      <text>
        <t>[Threaded comment]
Your version of Excel allows you to read this threaded comment; however, any edits to it will get removed if the file is opened in a newer version of Excel. Learn more: https://go.microsoft.com/fwlink/?linkid=870924
Comment:
    Reduce to $35,406 to reflect increase in personnel</t>
      </text>
    </comment>
  </commentList>
</comments>
</file>

<file path=xl/sharedStrings.xml><?xml version="1.0" encoding="utf-8"?>
<sst xmlns="http://schemas.openxmlformats.org/spreadsheetml/2006/main" count="229" uniqueCount="140">
  <si>
    <t>CHAPEL HILL</t>
  </si>
  <si>
    <t>ORANGE COUNTY</t>
  </si>
  <si>
    <t>CARRBORO</t>
  </si>
  <si>
    <t>HILLSBOROUGH</t>
  </si>
  <si>
    <t>Percentage Split</t>
  </si>
  <si>
    <t>Description</t>
  </si>
  <si>
    <t xml:space="preserve">Total </t>
  </si>
  <si>
    <t>PORTION</t>
  </si>
  <si>
    <t>CoC Personnel</t>
  </si>
  <si>
    <t>CoC Operations</t>
  </si>
  <si>
    <t>SOHRAD Personnel</t>
  </si>
  <si>
    <t xml:space="preserve">4.0 FTE: 1 Clinical Coordinator (CJRD), 3 Peer Street Navigator (OCPEH) </t>
  </si>
  <si>
    <t>SOHRAD Operations</t>
  </si>
  <si>
    <t>RRH Personnel</t>
  </si>
  <si>
    <t xml:space="preserve">0.5 FTE (0.5 FTE from ESG Annual grant) </t>
  </si>
  <si>
    <t>RRH Operations</t>
  </si>
  <si>
    <t>Bridge Housing Operations</t>
  </si>
  <si>
    <t>0 FTE - 2/3 of annual operational costs (OCPEH is requesting funding for four of the six beds available. The two remaining beds will be funded with support from UNC Health).</t>
  </si>
  <si>
    <t>Coordinated Entry Personnel</t>
  </si>
  <si>
    <t>Coordinated Entry Operations</t>
  </si>
  <si>
    <t>FY23-24 Fund Balance</t>
  </si>
  <si>
    <t>TOTAL EXPANSION BUDGET</t>
  </si>
  <si>
    <t>Landlord Incentive Program</t>
  </si>
  <si>
    <t>FY 23-24 General Fund Dollars</t>
  </si>
  <si>
    <t>PSH Funding</t>
  </si>
  <si>
    <t>FY 23-24 General Fund Dollars - Permanent Supportive Housing to IFC</t>
  </si>
  <si>
    <t>Cold Weather emergency overnight shelter</t>
  </si>
  <si>
    <t>FY 23-24 General Fund Dollars - Part-time as needed for staffing in accordance with the Community's Inclement Weather Response Plan. Existing IFC Cold Weather Cots operate at full capacity most nights that the air temperature is below 33 degrees.</t>
  </si>
  <si>
    <t>PRN staffing</t>
  </si>
  <si>
    <t>Bridge Housing</t>
  </si>
  <si>
    <t xml:space="preserve">FY23-24 Social Justice General Fund Dollars </t>
  </si>
  <si>
    <t>TOTAL OUTSIDE INVESTMENTS</t>
  </si>
  <si>
    <t>OCPEH Grants</t>
  </si>
  <si>
    <t>CoC Grant</t>
  </si>
  <si>
    <t>0.9  FTE Rapid Re-housing Case Manager (DV); Rental and utility assistance</t>
  </si>
  <si>
    <t>$191,764 (October 2023 - September 2024) - Supportive Service Only: Coordinated Entry</t>
  </si>
  <si>
    <t>2.5 FTE: 2.5 Coordinated Entry (Housing Helpline) Specialists</t>
  </si>
  <si>
    <t>$161,920 (November 2023 - October 2024) - Rapid Re-housing</t>
  </si>
  <si>
    <t>2 FTE: 2 Rapid Re-housing Case Managers</t>
  </si>
  <si>
    <t>ESG Annual</t>
  </si>
  <si>
    <t>$43,660 (January 2024 - December 2024) - Rapid Re-housing</t>
  </si>
  <si>
    <t>0.5 FTE: 0.5 Rapid Re-housing Case Manager</t>
  </si>
  <si>
    <t>State Fiscal Recovery Funds</t>
  </si>
  <si>
    <t>$85,200 (January 2024 - June 2025) - Rapid Re-housing (CPS)</t>
  </si>
  <si>
    <t>0.1  FTE Rapid Re-housing Case Manager; Rental and utility assistance</t>
  </si>
  <si>
    <t>CoC Planning Grant</t>
  </si>
  <si>
    <t>$23,899 (July 2023 - June 2024)
$50,000 (July 2024 - June 2025 - anticipated)</t>
  </si>
  <si>
    <t>.2 FTE: Homeless Programs Coordinator; Stipends for people with lived experience</t>
  </si>
  <si>
    <t>TOTAL GRANTS</t>
  </si>
  <si>
    <t>2.625 FTE: 1 Homeless Programs Manager, .625 Homeless Programs Coordinator &amp; 1 Housing Access Coordinator</t>
  </si>
  <si>
    <t>HOME Grant</t>
  </si>
  <si>
    <t>$121,989 FY 23-24 Year to Date spending  - Rapid Re-housing</t>
  </si>
  <si>
    <t xml:space="preserve">Rental and utility assistance </t>
  </si>
  <si>
    <t xml:space="preserve">0.4 FTE (0.6 FTE from CoC Supportive Service Only grant) </t>
  </si>
  <si>
    <t>NO FUND BALANCE AVAILABLE</t>
  </si>
  <si>
    <t>HOME Grant (TBRA)</t>
  </si>
  <si>
    <t>OCPEH Continuation Budget</t>
  </si>
  <si>
    <t>Bridge Housing Operations
(Wonderful House)</t>
  </si>
  <si>
    <t>0 FTE - 2/3 of annual operational costs (OCPEH is currently funding four of the six beds available. The two remaining beds are funded by Alliance).</t>
  </si>
  <si>
    <t>Additional local (county) investment</t>
  </si>
  <si>
    <t>Permanent Supportive Housing</t>
  </si>
  <si>
    <t xml:space="preserve">$165,416 (January - December 2025) - DV Rapid Re-housing grant transfer
</t>
  </si>
  <si>
    <t>0.9  FTE Rapid Re-housing Case Manager (DV); Rental assistance</t>
  </si>
  <si>
    <t>$191,764 (October 2025 - September 2026) - Supportive Service Only: Coordinated Entry</t>
  </si>
  <si>
    <t>$161,920 (November 2025 - October 2026) - Rapid Re-housing</t>
  </si>
  <si>
    <t>$39,338 (January 2025 - December 2025) - Rapid Re-housing</t>
  </si>
  <si>
    <t xml:space="preserve">
$50,000 (July 2025 - June 2026 - anticipated)</t>
  </si>
  <si>
    <t>$136,499 FY 24-25 - Rapid Re-housing</t>
  </si>
  <si>
    <t>Tenant-Based Rental Assistance (TBRA)</t>
  </si>
  <si>
    <t>Personnel</t>
  </si>
  <si>
    <t>1.0 SOAR Caseworker, 1.0 RRH caseworker, 1.0 HH &amp; Outreach Coordinator, 0.30 Grants Coordinator</t>
  </si>
  <si>
    <t>2.625 FTE: 1.0 Homeless Programs Manager, .625 Homeless Programs Coordinator &amp; 1.0 Housing Access Coordinator</t>
  </si>
  <si>
    <t>0.3 FTE for RRH Case Manager and Homeless Programs Coordinator; Rental Assistance</t>
  </si>
  <si>
    <t>Rental Assistance</t>
  </si>
  <si>
    <t>Increase to be able to assist with more move-in costs and cover other gaps to facilitate housing clients, such as application fees</t>
  </si>
  <si>
    <t>TOTAL CONTINUATION BUDGET</t>
  </si>
  <si>
    <t>TOTAL LOCAL INVESTMENTS</t>
  </si>
  <si>
    <t>Additional Local (county) Investment</t>
  </si>
  <si>
    <t>$157,208 (January - December 2024) - DV Rapid Re-housing grant transfer</t>
  </si>
  <si>
    <t xml:space="preserve">The existing CoC grant provides funding for personnel for 2.5 CE staff. Funding is needed to provide salary support for a 0.5 FTE CE staff to address the increasing community need. The program includes a County-funded 0.5 FTE CE Team Lead to facilitate the Community's By-Name-List staffings and execute referrals to permanent housing programs. </t>
  </si>
  <si>
    <t xml:space="preserve">The existing CoC grant provides funding for personnel for 2.5 CE staff. Funding is needed to provide salary support for a 0.5 FTE CE staff to address the increasing community need. </t>
  </si>
  <si>
    <t>(Request: $50,000)</t>
  </si>
  <si>
    <t>PRN staffing, supplies and operations</t>
  </si>
  <si>
    <t>(On pace to pay ~$40,000)</t>
  </si>
  <si>
    <t>Cold Weather Cot Personnel, Operations, and Supplies (rollover fund)</t>
  </si>
  <si>
    <t>7.125 FTEs: 4 SOHRAD, 1 Homeless Program Manager, 1 Housing Access Coordinator, 0.625 HP Coordinator, 0.5 CE Specialist</t>
  </si>
  <si>
    <t>($50,000 Request)</t>
  </si>
  <si>
    <t>(Pace of roughly $900 per night, 40 nights so far)</t>
  </si>
  <si>
    <t>(Have spent $36,000 to date, likely to exceed $40k)</t>
  </si>
  <si>
    <t>Landlord Contacts Added</t>
  </si>
  <si>
    <t>Units Added to Housing Sheet</t>
  </si>
  <si>
    <t>Tracking Landlord Retention - Through thte comparison of active contracts vs previous year's contracts</t>
  </si>
  <si>
    <t>SOAR</t>
  </si>
  <si>
    <t>RRH</t>
  </si>
  <si>
    <t>Housing Helpline</t>
  </si>
  <si>
    <t>SOHRAD</t>
  </si>
  <si>
    <t>CCA</t>
  </si>
  <si>
    <t>Assisting with completing housing apps</t>
  </si>
  <si>
    <t>Deflections from arrests - example - business contacting team, instead of police</t>
  </si>
  <si>
    <t>Diversion Housing - connections to treatment, bridge housing</t>
  </si>
  <si>
    <t xml:space="preserve">Survival - # of person provided to </t>
  </si>
  <si>
    <t>Harm Reduction - # of contacts: narcan, PORT team</t>
  </si>
  <si>
    <t># of Outreach to Jail</t>
  </si>
  <si>
    <t>Transportation assistance</t>
  </si>
  <si>
    <t>Co-response</t>
  </si>
  <si>
    <t>Outputs</t>
  </si>
  <si>
    <t>Outcomes</t>
  </si>
  <si>
    <t>% of those moved off streets (ES, TH, PH)</t>
  </si>
  <si>
    <t>% of those connect to treatment (MH, SA)</t>
  </si>
  <si>
    <t>*Waiting to hear back on exact amount</t>
  </si>
  <si>
    <t>Outcome Tracking by Program</t>
  </si>
  <si>
    <t>LIP</t>
  </si>
  <si>
    <t>Instituting landlord surveys</t>
  </si>
  <si>
    <t>LIP's Processed</t>
  </si>
  <si>
    <t>Risk Mitigation Processed</t>
  </si>
  <si>
    <t>% of those (Criminal justics goal to be detemrined)</t>
  </si>
  <si>
    <t>New Referrals</t>
  </si>
  <si>
    <t>Authorized Representative</t>
  </si>
  <si>
    <t>Cumulative people With Authorized Rep</t>
  </si>
  <si>
    <t>Informal Support</t>
  </si>
  <si>
    <t>Cases Submitted</t>
  </si>
  <si>
    <t>Successful Outcomes</t>
  </si>
  <si>
    <t># of calls</t>
  </si>
  <si>
    <t># of emails</t>
  </si>
  <si>
    <t># of CEs completed</t>
  </si>
  <si>
    <t># diverted</t>
  </si>
  <si>
    <t>Length of time homeless</t>
  </si>
  <si>
    <t>Returns to homelessness</t>
  </si>
  <si>
    <t># of homeless</t>
  </si>
  <si>
    <t># of first time homelessness</t>
  </si>
  <si>
    <t>Reduce the Length of Time Program Participants Spend Homeless</t>
  </si>
  <si>
    <t xml:space="preserve"> Permanent Housing Success Rates</t>
  </si>
  <si>
    <t xml:space="preserve"> Returns to Homelessness</t>
  </si>
  <si>
    <t>Positions</t>
  </si>
  <si>
    <t xml:space="preserve">Homeless Programs Manager - Oversees CWC/HH/LIP/RRH/SOAR/SOHRAD. Supports the coordiantion of the CoC. </t>
  </si>
  <si>
    <t>Homeless Programs Coordinator - Directly supervises RRH/SOAR/SOHRAD. Assists in coordination of the CoC.</t>
  </si>
  <si>
    <t>SOHRAD Peer Support Navigators - Conduct street outreach. Provided referrals and resources to the unsheltered. Coordinates with local partners and business. Focus on homelessness, mental health, and criminal justice.</t>
  </si>
  <si>
    <t>Coordianted Entry Specialist - Conducts coordinated entries.</t>
  </si>
  <si>
    <t>Housing Access Coordinator - Primary staff of landlord incentive program. Recruits and retains landlords for PH programs (PSH/RRH/HCV). Administers landlard incentives and risk mitigation funds.</t>
  </si>
  <si>
    <t xml:space="preserve">Unduplicated people served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</si>
</sst>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_([$$-409]* #,##0.00_);_([$$-409]* \(#,##0.00\);_([$$-409]* &quot;-&quot;??_);_(@_)"/>
  </numFmts>
  <fonts count="9" x14ac:knownFonts="1">
    <font>
      <sz val="11"/>
      <color theme="1"/>
      <name val="Calibri"/>
      <family val="2"/>
      <scheme val="minor"/>
    </font>
    <font>
      <sz val="11"/>
      <color theme="1"/>
      <name val="Calibri"/>
      <family val="2"/>
      <scheme val="minor"/>
    </font>
    <font>
      <sz val="11"/>
      <color theme="1"/>
      <name val="Calibri"/>
      <family val="2"/>
    </font>
    <font>
      <b/>
      <sz val="12"/>
      <color theme="1"/>
      <name val="Calibri"/>
      <family val="2"/>
    </font>
    <font>
      <sz val="12"/>
      <color theme="1"/>
      <name val="Calibri"/>
      <family val="2"/>
    </font>
    <font>
      <b/>
      <sz val="12"/>
      <name val="Calibri"/>
      <family val="2"/>
    </font>
    <font>
      <b/>
      <sz val="9"/>
      <color theme="1"/>
      <name val="Aptos"/>
      <family val="2"/>
    </font>
    <font>
      <sz val="9"/>
      <color theme="1"/>
      <name val="Aptos"/>
      <family val="2"/>
    </font>
    <font>
      <sz val="12"/>
      <color theme="1"/>
      <name val="Aptos"/>
      <family val="2"/>
    </font>
  </fonts>
  <fills count="1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1" tint="0.249977111117893"/>
        <bgColor indexed="64"/>
      </patternFill>
    </fill>
  </fills>
  <borders count="10">
    <border>
      <left/>
      <right/>
      <top/>
      <bottom/>
      <diagonal/>
    </border>
    <border>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7">
    <xf numFmtId="0" fontId="0" fillId="0" borderId="0" xfId="0"/>
    <xf numFmtId="0" fontId="3" fillId="2" borderId="9" xfId="0" applyFont="1" applyFill="1" applyBorder="1" applyAlignment="1">
      <alignment vertical="center"/>
    </xf>
    <xf numFmtId="0" fontId="3" fillId="2" borderId="9" xfId="0" applyFont="1" applyFill="1" applyBorder="1" applyAlignment="1">
      <alignment vertical="center" wrapText="1"/>
    </xf>
    <xf numFmtId="0" fontId="3" fillId="2" borderId="9" xfId="0" applyFont="1" applyFill="1" applyBorder="1" applyAlignment="1">
      <alignment horizontal="center" vertical="center"/>
    </xf>
    <xf numFmtId="0" fontId="3" fillId="0" borderId="0" xfId="0" applyFont="1" applyAlignment="1">
      <alignment vertical="center"/>
    </xf>
    <xf numFmtId="0" fontId="3" fillId="3" borderId="9" xfId="0" applyFont="1" applyFill="1" applyBorder="1" applyAlignment="1">
      <alignment vertical="center" wrapText="1"/>
    </xf>
    <xf numFmtId="0" fontId="3" fillId="3" borderId="9" xfId="0" applyFont="1" applyFill="1" applyBorder="1" applyAlignment="1">
      <alignment horizontal="right" vertical="center"/>
    </xf>
    <xf numFmtId="10" fontId="3" fillId="3" borderId="9" xfId="0" applyNumberFormat="1" applyFont="1" applyFill="1" applyBorder="1" applyAlignment="1">
      <alignment horizontal="center" vertical="center"/>
    </xf>
    <xf numFmtId="0" fontId="3" fillId="4" borderId="9" xfId="0" applyFont="1" applyFill="1" applyBorder="1" applyAlignment="1">
      <alignment vertical="center"/>
    </xf>
    <xf numFmtId="0" fontId="3" fillId="4" borderId="9" xfId="0" applyFont="1" applyFill="1" applyBorder="1" applyAlignment="1">
      <alignment vertical="center" wrapText="1"/>
    </xf>
    <xf numFmtId="0" fontId="3" fillId="4" borderId="9" xfId="0" applyFont="1" applyFill="1" applyBorder="1" applyAlignment="1">
      <alignment horizontal="right" vertical="center"/>
    </xf>
    <xf numFmtId="0" fontId="3" fillId="4" borderId="9" xfId="0" applyFont="1" applyFill="1" applyBorder="1" applyAlignment="1">
      <alignment horizontal="center" vertical="center"/>
    </xf>
    <xf numFmtId="0" fontId="3" fillId="5" borderId="9" xfId="0" applyFont="1" applyFill="1" applyBorder="1" applyAlignment="1">
      <alignment horizontal="left" vertical="center"/>
    </xf>
    <xf numFmtId="0" fontId="4" fillId="6" borderId="9" xfId="0" applyFont="1" applyFill="1" applyBorder="1" applyAlignment="1">
      <alignment vertical="center" wrapText="1"/>
    </xf>
    <xf numFmtId="165" fontId="3" fillId="6" borderId="9" xfId="1" applyNumberFormat="1" applyFont="1" applyFill="1" applyBorder="1" applyAlignment="1">
      <alignment vertical="center"/>
    </xf>
    <xf numFmtId="165" fontId="4" fillId="6" borderId="9" xfId="1" applyNumberFormat="1" applyFont="1" applyFill="1" applyBorder="1" applyAlignment="1">
      <alignment vertical="center"/>
    </xf>
    <xf numFmtId="0" fontId="4" fillId="0" borderId="0" xfId="0" applyFont="1" applyAlignment="1">
      <alignment vertical="center"/>
    </xf>
    <xf numFmtId="0" fontId="4" fillId="7" borderId="9" xfId="0" applyFont="1" applyFill="1" applyBorder="1" applyAlignment="1">
      <alignment vertical="center" wrapText="1"/>
    </xf>
    <xf numFmtId="165" fontId="3" fillId="7" borderId="9" xfId="1" applyNumberFormat="1" applyFont="1" applyFill="1" applyBorder="1" applyAlignment="1">
      <alignment vertical="center"/>
    </xf>
    <xf numFmtId="165" fontId="4" fillId="7" borderId="9" xfId="1" applyNumberFormat="1" applyFont="1" applyFill="1" applyBorder="1" applyAlignment="1">
      <alignment vertical="center"/>
    </xf>
    <xf numFmtId="0" fontId="3" fillId="6" borderId="9" xfId="0" applyFont="1" applyFill="1" applyBorder="1" applyAlignment="1">
      <alignment horizontal="left" vertical="center"/>
    </xf>
    <xf numFmtId="165" fontId="3" fillId="6" borderId="9" xfId="0" applyNumberFormat="1" applyFont="1" applyFill="1" applyBorder="1" applyAlignment="1">
      <alignment vertical="center" wrapText="1"/>
    </xf>
    <xf numFmtId="0" fontId="4" fillId="0" borderId="9" xfId="0" applyFont="1" applyBorder="1" applyAlignment="1">
      <alignment horizontal="right" vertical="center"/>
    </xf>
    <xf numFmtId="0" fontId="4" fillId="0" borderId="9" xfId="0" applyFont="1" applyBorder="1" applyAlignment="1">
      <alignment vertical="center" wrapText="1"/>
    </xf>
    <xf numFmtId="165" fontId="4" fillId="0" borderId="9" xfId="1" applyNumberFormat="1" applyFont="1" applyBorder="1" applyAlignment="1">
      <alignment vertical="center"/>
    </xf>
    <xf numFmtId="165" fontId="4" fillId="0" borderId="9" xfId="0" applyNumberFormat="1" applyFont="1" applyBorder="1" applyAlignment="1">
      <alignment vertical="center"/>
    </xf>
    <xf numFmtId="0" fontId="4" fillId="14" borderId="0" xfId="0" applyFont="1" applyFill="1" applyAlignment="1">
      <alignment vertical="center"/>
    </xf>
    <xf numFmtId="0" fontId="4" fillId="14" borderId="0" xfId="0" applyFont="1" applyFill="1" applyAlignment="1">
      <alignment vertical="center" wrapText="1"/>
    </xf>
    <xf numFmtId="0" fontId="4" fillId="9" borderId="9" xfId="0" applyFont="1" applyFill="1" applyBorder="1" applyAlignment="1">
      <alignment vertical="center" wrapText="1"/>
    </xf>
    <xf numFmtId="165" fontId="3" fillId="9" borderId="9" xfId="1" applyNumberFormat="1" applyFont="1" applyFill="1" applyBorder="1" applyAlignment="1">
      <alignment horizontal="center" vertical="center"/>
    </xf>
    <xf numFmtId="165" fontId="4" fillId="9" borderId="9" xfId="1" applyNumberFormat="1" applyFont="1" applyFill="1" applyBorder="1" applyAlignment="1">
      <alignment horizontal="center" vertical="center"/>
    </xf>
    <xf numFmtId="0" fontId="4" fillId="10" borderId="9" xfId="0" applyFont="1" applyFill="1" applyBorder="1" applyAlignment="1">
      <alignment vertical="center" wrapText="1"/>
    </xf>
    <xf numFmtId="165" fontId="3" fillId="10" borderId="9" xfId="1" applyNumberFormat="1" applyFont="1" applyFill="1" applyBorder="1" applyAlignment="1">
      <alignment horizontal="center" vertical="center"/>
    </xf>
    <xf numFmtId="165" fontId="4" fillId="10" borderId="9" xfId="1" applyNumberFormat="1" applyFont="1" applyFill="1" applyBorder="1" applyAlignment="1">
      <alignment horizontal="center" vertical="center"/>
    </xf>
    <xf numFmtId="165" fontId="3" fillId="9" borderId="9" xfId="0" applyNumberFormat="1" applyFont="1" applyFill="1" applyBorder="1" applyAlignment="1">
      <alignment vertical="center" wrapText="1"/>
    </xf>
    <xf numFmtId="0" fontId="3" fillId="9" borderId="9" xfId="0" applyFont="1" applyFill="1" applyBorder="1" applyAlignment="1">
      <alignment horizontal="left" vertical="center"/>
    </xf>
    <xf numFmtId="0" fontId="4" fillId="14" borderId="2" xfId="0" applyFont="1" applyFill="1" applyBorder="1" applyAlignment="1">
      <alignment vertical="center"/>
    </xf>
    <xf numFmtId="165" fontId="4" fillId="14" borderId="0" xfId="0" applyNumberFormat="1" applyFont="1" applyFill="1" applyAlignment="1">
      <alignment vertical="center" wrapText="1"/>
    </xf>
    <xf numFmtId="165" fontId="4" fillId="14" borderId="3" xfId="0" applyNumberFormat="1" applyFont="1" applyFill="1" applyBorder="1" applyAlignment="1">
      <alignment horizontal="center" vertical="center"/>
    </xf>
    <xf numFmtId="165" fontId="4" fillId="14" borderId="4" xfId="0" applyNumberFormat="1" applyFont="1" applyFill="1" applyBorder="1" applyAlignment="1">
      <alignment horizontal="center" vertical="center"/>
    </xf>
    <xf numFmtId="165" fontId="4" fillId="14" borderId="1" xfId="0" applyNumberFormat="1" applyFont="1" applyFill="1" applyBorder="1" applyAlignment="1">
      <alignment horizontal="center" vertical="center"/>
    </xf>
    <xf numFmtId="0" fontId="4" fillId="12" borderId="9" xfId="0" applyFont="1" applyFill="1" applyBorder="1" applyAlignment="1">
      <alignment vertical="center" wrapText="1"/>
    </xf>
    <xf numFmtId="165" fontId="4" fillId="12" borderId="9" xfId="1" applyNumberFormat="1" applyFont="1" applyFill="1" applyBorder="1" applyAlignment="1">
      <alignment horizontal="center" vertical="center"/>
    </xf>
    <xf numFmtId="0" fontId="4" fillId="13" borderId="9" xfId="0" applyFont="1" applyFill="1" applyBorder="1" applyAlignment="1">
      <alignment vertical="center" wrapText="1"/>
    </xf>
    <xf numFmtId="165" fontId="4" fillId="13" borderId="9" xfId="1" applyNumberFormat="1" applyFont="1" applyFill="1" applyBorder="1" applyAlignment="1">
      <alignment horizontal="center" vertical="center"/>
    </xf>
    <xf numFmtId="6" fontId="4" fillId="13" borderId="9" xfId="0" applyNumberFormat="1" applyFont="1" applyFill="1" applyBorder="1" applyAlignment="1">
      <alignment vertical="center" wrapText="1"/>
    </xf>
    <xf numFmtId="0" fontId="3" fillId="13" borderId="9" xfId="0" applyFont="1" applyFill="1" applyBorder="1" applyAlignment="1">
      <alignment horizontal="left" vertical="center"/>
    </xf>
    <xf numFmtId="165" fontId="3" fillId="13" borderId="9" xfId="1" applyNumberFormat="1" applyFont="1" applyFill="1" applyBorder="1" applyAlignment="1">
      <alignment horizontal="center" vertical="center"/>
    </xf>
    <xf numFmtId="0" fontId="4" fillId="0" borderId="0" xfId="0" applyFont="1" applyAlignment="1">
      <alignment vertical="center" wrapText="1"/>
    </xf>
    <xf numFmtId="0" fontId="2" fillId="0" borderId="0" xfId="0" applyFont="1" applyAlignment="1">
      <alignment vertical="center"/>
    </xf>
    <xf numFmtId="0" fontId="4" fillId="0" borderId="5" xfId="0" applyFont="1" applyBorder="1" applyAlignment="1">
      <alignment vertical="center"/>
    </xf>
    <xf numFmtId="0" fontId="4" fillId="6" borderId="9" xfId="0" applyFont="1" applyFill="1" applyBorder="1" applyAlignment="1">
      <alignment horizontal="right" vertical="center"/>
    </xf>
    <xf numFmtId="0" fontId="4" fillId="7" borderId="9" xfId="0" applyFont="1" applyFill="1" applyBorder="1" applyAlignment="1">
      <alignment horizontal="right" vertical="center"/>
    </xf>
    <xf numFmtId="0" fontId="4" fillId="6" borderId="9" xfId="0" applyFont="1" applyFill="1" applyBorder="1" applyAlignment="1">
      <alignment horizontal="right" vertical="center" wrapText="1"/>
    </xf>
    <xf numFmtId="0" fontId="4" fillId="14" borderId="2" xfId="0" applyFont="1" applyFill="1" applyBorder="1" applyAlignment="1">
      <alignment horizontal="right" vertical="center"/>
    </xf>
    <xf numFmtId="0" fontId="4" fillId="9" borderId="9" xfId="0" applyFont="1" applyFill="1" applyBorder="1" applyAlignment="1">
      <alignment horizontal="right" vertical="center"/>
    </xf>
    <xf numFmtId="0" fontId="4" fillId="10" borderId="9" xfId="0" applyFont="1" applyFill="1" applyBorder="1" applyAlignment="1">
      <alignment horizontal="right" vertical="center"/>
    </xf>
    <xf numFmtId="0" fontId="4" fillId="9" borderId="9" xfId="0" applyFont="1" applyFill="1" applyBorder="1" applyAlignment="1">
      <alignment horizontal="right" vertical="center" wrapText="1"/>
    </xf>
    <xf numFmtId="0" fontId="4" fillId="12" borderId="9" xfId="0" applyFont="1" applyFill="1" applyBorder="1" applyAlignment="1">
      <alignment horizontal="right" vertical="center"/>
    </xf>
    <xf numFmtId="0" fontId="4" fillId="13" borderId="9" xfId="0" applyFont="1" applyFill="1" applyBorder="1" applyAlignment="1">
      <alignment horizontal="right" vertical="center"/>
    </xf>
    <xf numFmtId="0" fontId="4" fillId="14" borderId="9" xfId="0" applyFont="1" applyFill="1" applyBorder="1" applyAlignment="1">
      <alignment vertical="center"/>
    </xf>
    <xf numFmtId="0" fontId="4" fillId="11" borderId="9" xfId="0" applyFont="1" applyFill="1" applyBorder="1" applyAlignment="1">
      <alignment vertical="center" wrapText="1"/>
    </xf>
    <xf numFmtId="164" fontId="4" fillId="0" borderId="0" xfId="0" applyNumberFormat="1" applyFont="1" applyAlignment="1">
      <alignment vertical="center"/>
    </xf>
    <xf numFmtId="9" fontId="4" fillId="0" borderId="0" xfId="2" applyFont="1" applyAlignment="1">
      <alignment vertical="center"/>
    </xf>
    <xf numFmtId="164" fontId="4" fillId="14" borderId="3" xfId="1" applyNumberFormat="1" applyFont="1" applyFill="1" applyBorder="1" applyAlignment="1">
      <alignment vertical="center"/>
    </xf>
    <xf numFmtId="164" fontId="4" fillId="14" borderId="4" xfId="1" applyNumberFormat="1" applyFont="1" applyFill="1" applyBorder="1" applyAlignment="1">
      <alignment vertical="center"/>
    </xf>
    <xf numFmtId="0" fontId="4" fillId="14" borderId="9" xfId="0" applyFont="1" applyFill="1" applyBorder="1" applyAlignment="1">
      <alignment horizontal="center" vertical="center"/>
    </xf>
    <xf numFmtId="0" fontId="4" fillId="0" borderId="9" xfId="0" applyFont="1" applyBorder="1" applyAlignment="1">
      <alignment vertical="center"/>
    </xf>
    <xf numFmtId="164" fontId="4" fillId="11" borderId="9" xfId="1" applyNumberFormat="1" applyFont="1" applyFill="1" applyBorder="1" applyAlignment="1">
      <alignment horizontal="center" vertical="center"/>
    </xf>
    <xf numFmtId="0" fontId="3" fillId="3" borderId="9" xfId="0" applyFont="1" applyFill="1" applyBorder="1" applyAlignment="1">
      <alignment horizontal="center" vertical="center"/>
    </xf>
    <xf numFmtId="0" fontId="5" fillId="8" borderId="9" xfId="0" applyFont="1" applyFill="1" applyBorder="1" applyAlignment="1">
      <alignment horizontal="left" vertical="center" wrapText="1"/>
    </xf>
    <xf numFmtId="165" fontId="5" fillId="8" borderId="9" xfId="1" applyNumberFormat="1" applyFont="1" applyFill="1" applyBorder="1" applyAlignment="1">
      <alignment horizontal="left" vertical="center"/>
    </xf>
    <xf numFmtId="0" fontId="3" fillId="11" borderId="9" xfId="0" applyFont="1" applyFill="1" applyBorder="1" applyAlignment="1">
      <alignment horizontal="left" vertical="center"/>
    </xf>
    <xf numFmtId="165" fontId="3" fillId="5" borderId="9" xfId="0" applyNumberFormat="1" applyFont="1" applyFill="1" applyBorder="1" applyAlignment="1">
      <alignment vertical="center" wrapText="1"/>
    </xf>
    <xf numFmtId="165" fontId="3" fillId="5" borderId="9" xfId="1" applyNumberFormat="1" applyFont="1" applyFill="1" applyBorder="1" applyAlignment="1">
      <alignment vertical="center"/>
    </xf>
    <xf numFmtId="0" fontId="3" fillId="8" borderId="9" xfId="0" applyFont="1" applyFill="1" applyBorder="1" applyAlignment="1">
      <alignment horizontal="left" vertical="center"/>
    </xf>
    <xf numFmtId="165" fontId="3" fillId="8" borderId="9" xfId="1" applyNumberFormat="1" applyFont="1" applyFill="1" applyBorder="1" applyAlignment="1">
      <alignment horizontal="center" vertical="center"/>
    </xf>
    <xf numFmtId="165" fontId="3" fillId="11" borderId="9" xfId="1" applyNumberFormat="1" applyFont="1" applyFill="1" applyBorder="1" applyAlignment="1">
      <alignment horizontal="center" vertical="center"/>
    </xf>
    <xf numFmtId="0" fontId="4" fillId="10"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6" borderId="9" xfId="0" applyFont="1" applyFill="1" applyBorder="1" applyAlignment="1">
      <alignment horizontal="left" vertical="center" wrapText="1"/>
    </xf>
    <xf numFmtId="165" fontId="4" fillId="9" borderId="9" xfId="1" applyNumberFormat="1" applyFont="1" applyFill="1" applyBorder="1" applyAlignment="1">
      <alignment horizontal="center" vertical="center" wrapText="1"/>
    </xf>
    <xf numFmtId="0" fontId="3" fillId="2" borderId="9" xfId="0" applyFont="1" applyFill="1" applyBorder="1" applyAlignment="1">
      <alignment horizontal="right" vertical="center"/>
    </xf>
    <xf numFmtId="0" fontId="3" fillId="0" borderId="9" xfId="0" applyFont="1" applyBorder="1" applyAlignment="1">
      <alignment vertical="center"/>
    </xf>
    <xf numFmtId="0" fontId="3" fillId="5" borderId="9" xfId="0" applyFont="1" applyFill="1" applyBorder="1" applyAlignment="1">
      <alignment vertical="center" wrapText="1"/>
    </xf>
    <xf numFmtId="165" fontId="3" fillId="5" borderId="9" xfId="1" applyNumberFormat="1" applyFont="1" applyFill="1" applyBorder="1" applyAlignment="1">
      <alignment vertical="center" wrapText="1"/>
    </xf>
    <xf numFmtId="0" fontId="4" fillId="10" borderId="9" xfId="0" applyFont="1" applyFill="1" applyBorder="1" applyAlignment="1">
      <alignment horizontal="right" vertical="center" wrapText="1"/>
    </xf>
    <xf numFmtId="0" fontId="4" fillId="8" borderId="9" xfId="0" applyFont="1" applyFill="1" applyBorder="1" applyAlignment="1">
      <alignment vertical="center" wrapText="1"/>
    </xf>
    <xf numFmtId="0" fontId="4" fillId="14" borderId="3" xfId="0" applyFont="1" applyFill="1" applyBorder="1" applyAlignment="1">
      <alignment horizontal="center" vertical="center"/>
    </xf>
    <xf numFmtId="0" fontId="6" fillId="0" borderId="0" xfId="0" applyFont="1" applyAlignment="1">
      <alignment wrapText="1"/>
    </xf>
    <xf numFmtId="0" fontId="7" fillId="0" borderId="0" xfId="0" applyFont="1" applyAlignment="1">
      <alignment wrapText="1"/>
    </xf>
    <xf numFmtId="0" fontId="8" fillId="0" borderId="0" xfId="0" applyFont="1"/>
    <xf numFmtId="0" fontId="3" fillId="11" borderId="6" xfId="0" applyFont="1" applyFill="1" applyBorder="1" applyAlignment="1">
      <alignment horizontal="left" vertical="center"/>
    </xf>
    <xf numFmtId="0" fontId="3" fillId="11" borderId="7" xfId="0" applyFont="1" applyFill="1" applyBorder="1" applyAlignment="1">
      <alignment horizontal="left" vertical="center"/>
    </xf>
    <xf numFmtId="0" fontId="3" fillId="11" borderId="8" xfId="0" applyFont="1" applyFill="1" applyBorder="1" applyAlignment="1">
      <alignment horizontal="left" vertical="center"/>
    </xf>
    <xf numFmtId="0" fontId="5" fillId="8" borderId="6"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8" xfId="0" applyFont="1" applyFill="1" applyBorder="1" applyAlignment="1">
      <alignment horizontal="left" vertical="center" wrapText="1"/>
    </xf>
    <xf numFmtId="0" fontId="3" fillId="5" borderId="9"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5" borderId="8" xfId="0" applyFont="1" applyFill="1" applyBorder="1" applyAlignment="1">
      <alignment horizontal="left" vertical="center"/>
    </xf>
    <xf numFmtId="0" fontId="4" fillId="13" borderId="9" xfId="0" applyFont="1" applyFill="1" applyBorder="1" applyAlignment="1">
      <alignment horizontal="left" vertical="center" wrapText="1"/>
    </xf>
    <xf numFmtId="0" fontId="4" fillId="12" borderId="9" xfId="0" applyFont="1" applyFill="1" applyBorder="1" applyAlignment="1">
      <alignment horizontal="left" vertical="center" wrapText="1"/>
    </xf>
    <xf numFmtId="0" fontId="4" fillId="11" borderId="9"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8" borderId="9" xfId="0" applyFont="1" applyFill="1" applyBorder="1" applyAlignment="1">
      <alignment horizontal="left" vertical="center" wrapText="1"/>
    </xf>
    <xf numFmtId="0" fontId="4" fillId="14" borderId="7"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3" fillId="7"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10" borderId="9" xfId="0" applyFont="1" applyFill="1" applyBorder="1" applyAlignment="1">
      <alignment horizontal="left" vertical="center" wrapText="1"/>
    </xf>
    <xf numFmtId="0" fontId="4" fillId="9" borderId="9" xfId="0" applyFont="1" applyFill="1" applyBorder="1" applyAlignment="1">
      <alignment horizontal="left"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7" borderId="6"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9" xfId="0" applyFont="1" applyFill="1" applyBorder="1" applyAlignment="1">
      <alignment horizontal="center" vertical="center" wrapText="1"/>
    </xf>
    <xf numFmtId="16" fontId="0" fillId="0" borderId="0" xfId="0" applyNumberForma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achel Waltz" id="{D5AEDA91-E2CF-43C5-81C3-76AD923CD278}" userId="S::rwaltz@orangecountync.gov::9552d233-f3f1-4d78-bf66-1a3acf424e6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4-03-06T13:47:32.21" personId="{D5AEDA91-E2CF-43C5-81C3-76AD923CD278}" id="{04B67EB0-1841-4A39-84DF-F3747F009310}">
    <text>Increase to $287,160 to reflect Clin Coord increase</text>
  </threadedComment>
  <threadedComment ref="C8" dT="2024-03-06T13:49:07.75" personId="{D5AEDA91-E2CF-43C5-81C3-76AD923CD278}" id="{50B66728-D392-450B-A29A-4CAEDF1F430D}">
    <text>Reduce to $35,406 to reflect increase in personnel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A97E-B47E-4502-8426-CB39A4B2A3B6}">
  <sheetPr>
    <pageSetUpPr fitToPage="1"/>
  </sheetPr>
  <dimension ref="A1:H707"/>
  <sheetViews>
    <sheetView zoomScale="80" zoomScaleNormal="80" workbookViewId="0">
      <selection activeCell="C15" sqref="C15"/>
    </sheetView>
  </sheetViews>
  <sheetFormatPr defaultColWidth="8.7265625" defaultRowHeight="15.5" x14ac:dyDescent="0.35"/>
  <cols>
    <col min="1" max="1" width="30.90625" style="16" bestFit="1" customWidth="1"/>
    <col min="2" max="2" width="86.1796875" style="48" bestFit="1" customWidth="1"/>
    <col min="3" max="3" width="80" style="16" bestFit="1" customWidth="1"/>
    <col min="4" max="4" width="14.453125" style="16" bestFit="1" customWidth="1"/>
    <col min="5" max="5" width="17.81640625" style="16" bestFit="1" customWidth="1"/>
    <col min="6" max="6" width="14.453125" style="16" bestFit="1" customWidth="1"/>
    <col min="7" max="7" width="15.81640625" style="50" bestFit="1" customWidth="1"/>
    <col min="8" max="8" width="14.26953125" style="16" customWidth="1"/>
    <col min="9" max="9" width="14.26953125" style="16" bestFit="1" customWidth="1"/>
    <col min="10" max="10" width="14.26953125" style="16" customWidth="1"/>
    <col min="11" max="12" width="13.26953125" style="16" customWidth="1"/>
    <col min="13" max="13" width="19.7265625" style="16" customWidth="1"/>
    <col min="14" max="15" width="10.26953125" style="16" bestFit="1" customWidth="1"/>
    <col min="16" max="16" width="9.26953125" style="16" bestFit="1" customWidth="1"/>
    <col min="17" max="16384" width="8.7265625" style="16"/>
  </cols>
  <sheetData>
    <row r="1" spans="1:7" s="4" customFormat="1" x14ac:dyDescent="0.35">
      <c r="A1" s="1"/>
      <c r="B1" s="2"/>
      <c r="C1" s="3"/>
      <c r="D1" s="3" t="s">
        <v>0</v>
      </c>
      <c r="E1" s="3" t="s">
        <v>1</v>
      </c>
      <c r="F1" s="3" t="s">
        <v>2</v>
      </c>
      <c r="G1" s="3" t="s">
        <v>3</v>
      </c>
    </row>
    <row r="2" spans="1:7" s="4" customFormat="1" x14ac:dyDescent="0.35">
      <c r="B2" s="5"/>
      <c r="C2" s="6" t="s">
        <v>4</v>
      </c>
      <c r="D2" s="7">
        <v>0.39700000000000002</v>
      </c>
      <c r="E2" s="7">
        <v>0.39500000000000002</v>
      </c>
      <c r="F2" s="7">
        <v>0.14299999999999999</v>
      </c>
      <c r="G2" s="7">
        <v>6.5000000000000002E-2</v>
      </c>
    </row>
    <row r="3" spans="1:7" s="4" customFormat="1" x14ac:dyDescent="0.35">
      <c r="A3" s="8"/>
      <c r="B3" s="9" t="s">
        <v>5</v>
      </c>
      <c r="C3" s="10" t="s">
        <v>6</v>
      </c>
      <c r="D3" s="11" t="s">
        <v>7</v>
      </c>
      <c r="E3" s="11" t="s">
        <v>7</v>
      </c>
      <c r="F3" s="11" t="s">
        <v>7</v>
      </c>
      <c r="G3" s="11" t="s">
        <v>7</v>
      </c>
    </row>
    <row r="4" spans="1:7" s="4" customFormat="1" x14ac:dyDescent="0.35">
      <c r="A4" s="98" t="s">
        <v>56</v>
      </c>
      <c r="B4" s="98"/>
      <c r="C4" s="98"/>
      <c r="D4" s="98"/>
      <c r="E4" s="98"/>
      <c r="F4" s="98"/>
      <c r="G4" s="98"/>
    </row>
    <row r="5" spans="1:7" ht="46.5" x14ac:dyDescent="0.35">
      <c r="A5" s="51" t="s">
        <v>8</v>
      </c>
      <c r="B5" s="13" t="s">
        <v>49</v>
      </c>
      <c r="C5" s="14">
        <f>284301-26557</f>
        <v>257744</v>
      </c>
      <c r="D5" s="15">
        <f t="shared" ref="D5:D15" si="0">$C5*$D$2</f>
        <v>102324.368</v>
      </c>
      <c r="E5" s="15">
        <f t="shared" ref="E5:E15" si="1">$C5*$E$2</f>
        <v>101808.88</v>
      </c>
      <c r="F5" s="15">
        <f t="shared" ref="F5:F15" si="2">$C5*$F$2</f>
        <v>36857.392</v>
      </c>
      <c r="G5" s="15">
        <f t="shared" ref="G5:G15" si="3">$C5*$G$2</f>
        <v>16753.36</v>
      </c>
    </row>
    <row r="6" spans="1:7" x14ac:dyDescent="0.35">
      <c r="A6" s="52" t="s">
        <v>9</v>
      </c>
      <c r="B6" s="17"/>
      <c r="C6" s="18">
        <f>82460-28128</f>
        <v>54332</v>
      </c>
      <c r="D6" s="19">
        <f t="shared" si="0"/>
        <v>21569.804</v>
      </c>
      <c r="E6" s="19">
        <f t="shared" si="1"/>
        <v>21461.14</v>
      </c>
      <c r="F6" s="19">
        <f t="shared" si="2"/>
        <v>7769.4759999999997</v>
      </c>
      <c r="G6" s="19">
        <f t="shared" si="3"/>
        <v>3531.58</v>
      </c>
    </row>
    <row r="7" spans="1:7" ht="31" x14ac:dyDescent="0.35">
      <c r="A7" s="51" t="s">
        <v>10</v>
      </c>
      <c r="B7" s="13" t="s">
        <v>11</v>
      </c>
      <c r="C7" s="14">
        <v>302611</v>
      </c>
      <c r="D7" s="15">
        <f t="shared" si="0"/>
        <v>120136.56700000001</v>
      </c>
      <c r="E7" s="15">
        <f t="shared" si="1"/>
        <v>119531.345</v>
      </c>
      <c r="F7" s="15">
        <f t="shared" si="2"/>
        <v>43273.373</v>
      </c>
      <c r="G7" s="15">
        <f t="shared" si="3"/>
        <v>19669.715</v>
      </c>
    </row>
    <row r="8" spans="1:7" x14ac:dyDescent="0.35">
      <c r="A8" s="52" t="s">
        <v>12</v>
      </c>
      <c r="B8" s="17"/>
      <c r="C8" s="18">
        <v>35407</v>
      </c>
      <c r="D8" s="19">
        <f t="shared" si="0"/>
        <v>14056.579000000002</v>
      </c>
      <c r="E8" s="19">
        <f t="shared" si="1"/>
        <v>13985.765000000001</v>
      </c>
      <c r="F8" s="19">
        <f t="shared" si="2"/>
        <v>5063.201</v>
      </c>
      <c r="G8" s="19">
        <f t="shared" si="3"/>
        <v>2301.4549999999999</v>
      </c>
    </row>
    <row r="9" spans="1:7" x14ac:dyDescent="0.35">
      <c r="A9" s="51" t="s">
        <v>13</v>
      </c>
      <c r="B9" s="13" t="s">
        <v>14</v>
      </c>
      <c r="C9" s="14">
        <v>0</v>
      </c>
      <c r="D9" s="15">
        <f t="shared" si="0"/>
        <v>0</v>
      </c>
      <c r="E9" s="15">
        <f t="shared" si="1"/>
        <v>0</v>
      </c>
      <c r="F9" s="15">
        <f t="shared" si="2"/>
        <v>0</v>
      </c>
      <c r="G9" s="15">
        <f t="shared" si="3"/>
        <v>0</v>
      </c>
    </row>
    <row r="10" spans="1:7" x14ac:dyDescent="0.35">
      <c r="A10" s="52" t="s">
        <v>15</v>
      </c>
      <c r="B10" s="17"/>
      <c r="C10" s="18">
        <v>0</v>
      </c>
      <c r="D10" s="19">
        <f t="shared" si="0"/>
        <v>0</v>
      </c>
      <c r="E10" s="19">
        <f t="shared" si="1"/>
        <v>0</v>
      </c>
      <c r="F10" s="19">
        <f t="shared" si="2"/>
        <v>0</v>
      </c>
      <c r="G10" s="19">
        <f t="shared" si="3"/>
        <v>0</v>
      </c>
    </row>
    <row r="11" spans="1:7" ht="62" x14ac:dyDescent="0.35">
      <c r="A11" s="51" t="s">
        <v>16</v>
      </c>
      <c r="B11" s="13" t="s">
        <v>17</v>
      </c>
      <c r="C11" s="14">
        <v>147887</v>
      </c>
      <c r="D11" s="15">
        <f t="shared" si="0"/>
        <v>58711.139000000003</v>
      </c>
      <c r="E11" s="15">
        <f t="shared" si="1"/>
        <v>58415.365000000005</v>
      </c>
      <c r="F11" s="15">
        <f t="shared" si="2"/>
        <v>21147.840999999997</v>
      </c>
      <c r="G11" s="15">
        <f t="shared" si="3"/>
        <v>9612.6550000000007</v>
      </c>
    </row>
    <row r="12" spans="1:7" ht="31" x14ac:dyDescent="0.35">
      <c r="A12" s="52" t="s">
        <v>18</v>
      </c>
      <c r="B12" s="17" t="s">
        <v>53</v>
      </c>
      <c r="C12" s="18">
        <v>26557</v>
      </c>
      <c r="D12" s="19">
        <f t="shared" si="0"/>
        <v>10543.129000000001</v>
      </c>
      <c r="E12" s="19">
        <f t="shared" si="1"/>
        <v>10490.015000000001</v>
      </c>
      <c r="F12" s="19">
        <f t="shared" si="2"/>
        <v>3797.6509999999998</v>
      </c>
      <c r="G12" s="19">
        <f t="shared" si="3"/>
        <v>1726.2050000000002</v>
      </c>
    </row>
    <row r="13" spans="1:7" x14ac:dyDescent="0.35">
      <c r="A13" s="51" t="s">
        <v>19</v>
      </c>
      <c r="B13" s="13"/>
      <c r="C13" s="14">
        <v>0</v>
      </c>
      <c r="D13" s="15">
        <f t="shared" si="0"/>
        <v>0</v>
      </c>
      <c r="E13" s="15">
        <f t="shared" si="1"/>
        <v>0</v>
      </c>
      <c r="F13" s="15">
        <f t="shared" si="2"/>
        <v>0</v>
      </c>
      <c r="G13" s="15">
        <f t="shared" si="3"/>
        <v>0</v>
      </c>
    </row>
    <row r="14" spans="1:7" x14ac:dyDescent="0.35">
      <c r="A14" s="52" t="s">
        <v>20</v>
      </c>
      <c r="B14" s="17" t="s">
        <v>54</v>
      </c>
      <c r="C14" s="18">
        <v>0</v>
      </c>
      <c r="D14" s="19">
        <f t="shared" si="0"/>
        <v>0</v>
      </c>
      <c r="E14" s="19">
        <f t="shared" si="1"/>
        <v>0</v>
      </c>
      <c r="F14" s="19">
        <f t="shared" si="2"/>
        <v>0</v>
      </c>
      <c r="G14" s="19">
        <f t="shared" si="3"/>
        <v>0</v>
      </c>
    </row>
    <row r="15" spans="1:7" x14ac:dyDescent="0.35">
      <c r="A15" s="20" t="s">
        <v>75</v>
      </c>
      <c r="B15" s="13"/>
      <c r="C15" s="21">
        <f>SUM(C5:C14)</f>
        <v>824538</v>
      </c>
      <c r="D15" s="14">
        <f t="shared" si="0"/>
        <v>327341.58600000001</v>
      </c>
      <c r="E15" s="14">
        <f t="shared" si="1"/>
        <v>325692.51</v>
      </c>
      <c r="F15" s="14">
        <f t="shared" si="2"/>
        <v>117908.93399999999</v>
      </c>
      <c r="G15" s="14">
        <f t="shared" si="3"/>
        <v>53594.97</v>
      </c>
    </row>
    <row r="16" spans="1:7" x14ac:dyDescent="0.35">
      <c r="A16" s="22"/>
      <c r="B16" s="23"/>
      <c r="C16" s="24">
        <v>-798611</v>
      </c>
      <c r="D16" s="25"/>
      <c r="E16" s="24"/>
      <c r="F16" s="24"/>
      <c r="G16" s="24"/>
    </row>
    <row r="17" spans="1:7" x14ac:dyDescent="0.35">
      <c r="A17" s="26"/>
      <c r="B17" s="27"/>
      <c r="C17" s="26"/>
      <c r="D17" s="26"/>
      <c r="E17" s="26"/>
      <c r="F17" s="26"/>
      <c r="G17" s="26"/>
    </row>
    <row r="18" spans="1:7" x14ac:dyDescent="0.35">
      <c r="A18" s="95" t="s">
        <v>77</v>
      </c>
      <c r="B18" s="96"/>
      <c r="C18" s="96"/>
      <c r="D18" s="96"/>
      <c r="E18" s="96"/>
      <c r="F18" s="96"/>
      <c r="G18" s="97"/>
    </row>
    <row r="19" spans="1:7" x14ac:dyDescent="0.35">
      <c r="A19" s="55" t="s">
        <v>22</v>
      </c>
      <c r="B19" s="28" t="s">
        <v>23</v>
      </c>
      <c r="C19" s="29">
        <v>50000</v>
      </c>
      <c r="D19" s="30"/>
      <c r="E19" s="30">
        <v>50000</v>
      </c>
      <c r="F19" s="30"/>
      <c r="G19" s="30"/>
    </row>
    <row r="20" spans="1:7" ht="31" x14ac:dyDescent="0.35">
      <c r="A20" s="56" t="s">
        <v>24</v>
      </c>
      <c r="B20" s="31" t="s">
        <v>25</v>
      </c>
      <c r="C20" s="32">
        <v>150000</v>
      </c>
      <c r="D20" s="33"/>
      <c r="E20" s="33">
        <v>150000</v>
      </c>
      <c r="F20" s="33"/>
      <c r="G20" s="33"/>
    </row>
    <row r="21" spans="1:7" ht="77.5" x14ac:dyDescent="0.35">
      <c r="A21" s="57" t="s">
        <v>26</v>
      </c>
      <c r="B21" s="28" t="s">
        <v>27</v>
      </c>
      <c r="C21" s="34">
        <v>14500</v>
      </c>
      <c r="D21" s="30"/>
      <c r="E21" s="30">
        <v>14500</v>
      </c>
      <c r="F21" s="30"/>
      <c r="G21" s="81" t="s">
        <v>88</v>
      </c>
    </row>
    <row r="22" spans="1:7" x14ac:dyDescent="0.35">
      <c r="A22" s="56" t="s">
        <v>29</v>
      </c>
      <c r="B22" s="31" t="s">
        <v>30</v>
      </c>
      <c r="C22" s="32">
        <v>94794</v>
      </c>
      <c r="D22" s="33"/>
      <c r="E22" s="33">
        <v>94794</v>
      </c>
      <c r="F22" s="33"/>
      <c r="G22" s="33"/>
    </row>
    <row r="23" spans="1:7" x14ac:dyDescent="0.35">
      <c r="A23" s="35" t="s">
        <v>76</v>
      </c>
      <c r="B23" s="28"/>
      <c r="C23" s="29">
        <f>SUM(C19:C22)</f>
        <v>309294</v>
      </c>
      <c r="D23" s="30"/>
      <c r="E23" s="29">
        <f>SUM(E19:E22)</f>
        <v>309294</v>
      </c>
      <c r="F23" s="30"/>
      <c r="G23" s="30"/>
    </row>
    <row r="24" spans="1:7" x14ac:dyDescent="0.35">
      <c r="A24" s="36"/>
      <c r="B24" s="27"/>
      <c r="C24" s="37"/>
      <c r="D24" s="38"/>
      <c r="E24" s="39"/>
      <c r="F24" s="40"/>
      <c r="G24" s="40"/>
    </row>
    <row r="25" spans="1:7" x14ac:dyDescent="0.35">
      <c r="A25" s="92" t="s">
        <v>32</v>
      </c>
      <c r="B25" s="93"/>
      <c r="C25" s="93"/>
      <c r="D25" s="94"/>
      <c r="G25" s="16"/>
    </row>
    <row r="26" spans="1:7" ht="31" x14ac:dyDescent="0.35">
      <c r="A26" s="58" t="s">
        <v>33</v>
      </c>
      <c r="B26" s="41" t="s">
        <v>78</v>
      </c>
      <c r="C26" s="41" t="s">
        <v>34</v>
      </c>
      <c r="D26" s="42">
        <v>157208</v>
      </c>
      <c r="G26" s="16"/>
    </row>
    <row r="27" spans="1:7" ht="31" x14ac:dyDescent="0.35">
      <c r="A27" s="59" t="s">
        <v>33</v>
      </c>
      <c r="B27" s="43" t="s">
        <v>35</v>
      </c>
      <c r="C27" s="43" t="s">
        <v>36</v>
      </c>
      <c r="D27" s="44">
        <v>191764</v>
      </c>
      <c r="G27" s="16"/>
    </row>
    <row r="28" spans="1:7" ht="31" x14ac:dyDescent="0.35">
      <c r="A28" s="58" t="s">
        <v>33</v>
      </c>
      <c r="B28" s="41" t="s">
        <v>37</v>
      </c>
      <c r="C28" s="41" t="s">
        <v>38</v>
      </c>
      <c r="D28" s="42">
        <v>161920</v>
      </c>
      <c r="G28" s="16"/>
    </row>
    <row r="29" spans="1:7" ht="31" x14ac:dyDescent="0.35">
      <c r="A29" s="59" t="s">
        <v>50</v>
      </c>
      <c r="B29" s="43" t="s">
        <v>51</v>
      </c>
      <c r="C29" s="43" t="s">
        <v>52</v>
      </c>
      <c r="D29" s="44">
        <v>121989</v>
      </c>
      <c r="G29" s="16"/>
    </row>
    <row r="30" spans="1:7" x14ac:dyDescent="0.35">
      <c r="A30" s="58" t="s">
        <v>39</v>
      </c>
      <c r="B30" s="41" t="s">
        <v>40</v>
      </c>
      <c r="C30" s="41" t="s">
        <v>41</v>
      </c>
      <c r="D30" s="42">
        <v>43660</v>
      </c>
      <c r="G30" s="16"/>
    </row>
    <row r="31" spans="1:7" x14ac:dyDescent="0.35">
      <c r="A31" s="59" t="s">
        <v>42</v>
      </c>
      <c r="B31" s="45" t="s">
        <v>43</v>
      </c>
      <c r="C31" s="43" t="s">
        <v>44</v>
      </c>
      <c r="D31" s="44">
        <v>85200</v>
      </c>
      <c r="G31" s="16"/>
    </row>
    <row r="32" spans="1:7" ht="31" x14ac:dyDescent="0.35">
      <c r="A32" s="58" t="s">
        <v>45</v>
      </c>
      <c r="B32" s="41" t="s">
        <v>46</v>
      </c>
      <c r="C32" s="41" t="s">
        <v>47</v>
      </c>
      <c r="D32" s="42">
        <v>23899</v>
      </c>
      <c r="G32" s="16"/>
    </row>
    <row r="33" spans="1:8" x14ac:dyDescent="0.35">
      <c r="A33" s="46" t="s">
        <v>48</v>
      </c>
      <c r="B33" s="43"/>
      <c r="C33" s="43"/>
      <c r="D33" s="47">
        <f>SUM(D26:D32)</f>
        <v>785640</v>
      </c>
      <c r="G33" s="16"/>
    </row>
    <row r="34" spans="1:8" x14ac:dyDescent="0.35">
      <c r="G34" s="49"/>
      <c r="H34" s="49"/>
    </row>
    <row r="35" spans="1:8" s="49" customFormat="1" ht="14.5" x14ac:dyDescent="0.35"/>
    <row r="36" spans="1:8" s="49" customFormat="1" ht="14.5" x14ac:dyDescent="0.35"/>
    <row r="37" spans="1:8" s="49" customFormat="1" ht="14.5" x14ac:dyDescent="0.35"/>
    <row r="38" spans="1:8" s="49" customFormat="1" ht="14.5" x14ac:dyDescent="0.35"/>
    <row r="39" spans="1:8" s="49" customFormat="1" ht="14.5" x14ac:dyDescent="0.35"/>
    <row r="40" spans="1:8" s="49" customFormat="1" ht="14.5" x14ac:dyDescent="0.35"/>
    <row r="41" spans="1:8" s="49" customFormat="1" ht="14.5" x14ac:dyDescent="0.35"/>
    <row r="42" spans="1:8" s="49" customFormat="1" ht="14.5" x14ac:dyDescent="0.35"/>
    <row r="43" spans="1:8" s="49" customFormat="1" ht="14.5" x14ac:dyDescent="0.35"/>
    <row r="44" spans="1:8" s="49" customFormat="1" ht="14.5" x14ac:dyDescent="0.35"/>
    <row r="45" spans="1:8" s="49" customFormat="1" ht="14.5" x14ac:dyDescent="0.35"/>
    <row r="46" spans="1:8" s="49" customFormat="1" ht="14.5" x14ac:dyDescent="0.35"/>
    <row r="47" spans="1:8" s="49" customFormat="1" ht="14.5" x14ac:dyDescent="0.35"/>
    <row r="48" spans="1:8" s="49" customFormat="1" ht="14.5" x14ac:dyDescent="0.35"/>
    <row r="49" s="49" customFormat="1" ht="14.5" x14ac:dyDescent="0.35"/>
    <row r="50" s="49" customFormat="1" ht="14.5" x14ac:dyDescent="0.35"/>
    <row r="51" s="49" customFormat="1" ht="14.5" x14ac:dyDescent="0.35"/>
    <row r="52" s="49" customFormat="1" ht="14.5" x14ac:dyDescent="0.35"/>
    <row r="53" s="49" customFormat="1" ht="14.5" x14ac:dyDescent="0.35"/>
    <row r="54" s="49" customFormat="1" ht="14.5" x14ac:dyDescent="0.35"/>
    <row r="55" s="49" customFormat="1" ht="14.5" x14ac:dyDescent="0.35"/>
    <row r="56" s="49" customFormat="1" ht="14.5" x14ac:dyDescent="0.35"/>
    <row r="57" s="49" customFormat="1" ht="14.5" x14ac:dyDescent="0.35"/>
    <row r="58" s="49" customFormat="1" ht="14.5" x14ac:dyDescent="0.35"/>
    <row r="59" s="49" customFormat="1" ht="14.5" x14ac:dyDescent="0.35"/>
    <row r="60" s="49" customFormat="1" ht="14.5" x14ac:dyDescent="0.35"/>
    <row r="61" s="49" customFormat="1" ht="14.5" x14ac:dyDescent="0.35"/>
    <row r="62" s="49" customFormat="1" ht="14.5" x14ac:dyDescent="0.35"/>
    <row r="63" s="49" customFormat="1" ht="14.5" x14ac:dyDescent="0.35"/>
    <row r="64" s="49" customFormat="1" ht="14.5" x14ac:dyDescent="0.35"/>
    <row r="65" s="49" customFormat="1" ht="14.5" x14ac:dyDescent="0.35"/>
    <row r="66" s="49" customFormat="1" ht="14.5" x14ac:dyDescent="0.35"/>
    <row r="67" s="49" customFormat="1" ht="14.5" x14ac:dyDescent="0.35"/>
    <row r="68" s="49" customFormat="1" ht="14.5" x14ac:dyDescent="0.35"/>
    <row r="69" s="49" customFormat="1" ht="14.5" x14ac:dyDescent="0.35"/>
    <row r="70" s="49" customFormat="1" ht="14.5" x14ac:dyDescent="0.35"/>
    <row r="71" s="49" customFormat="1" ht="14.5" x14ac:dyDescent="0.35"/>
    <row r="72" s="49" customFormat="1" ht="14.5" x14ac:dyDescent="0.35"/>
    <row r="73" s="49" customFormat="1" ht="14.5" x14ac:dyDescent="0.35"/>
    <row r="74" s="49" customFormat="1" ht="14.5" x14ac:dyDescent="0.35"/>
    <row r="75" s="49" customFormat="1" ht="14.5" x14ac:dyDescent="0.35"/>
    <row r="76" s="49" customFormat="1" ht="14.5" x14ac:dyDescent="0.35"/>
    <row r="77" s="49" customFormat="1" ht="14.5" x14ac:dyDescent="0.35"/>
    <row r="78" s="49" customFormat="1" ht="14.5" x14ac:dyDescent="0.35"/>
    <row r="79" s="49" customFormat="1" ht="14.5" x14ac:dyDescent="0.35"/>
    <row r="80" s="49" customFormat="1" ht="14.5" x14ac:dyDescent="0.35"/>
    <row r="81" s="49" customFormat="1" ht="14.5" x14ac:dyDescent="0.35"/>
    <row r="82" s="49" customFormat="1" ht="14.5" x14ac:dyDescent="0.35"/>
    <row r="83" s="49" customFormat="1" ht="14.5" x14ac:dyDescent="0.35"/>
    <row r="84" s="49" customFormat="1" ht="14.5" x14ac:dyDescent="0.35"/>
    <row r="85" s="49" customFormat="1" ht="14.5" x14ac:dyDescent="0.35"/>
    <row r="86" s="49" customFormat="1" ht="14.5" x14ac:dyDescent="0.35"/>
    <row r="87" s="49" customFormat="1" ht="14.5" x14ac:dyDescent="0.35"/>
    <row r="88" s="49" customFormat="1" ht="14.5" x14ac:dyDescent="0.35"/>
    <row r="89" s="49" customFormat="1" ht="14.5" x14ac:dyDescent="0.35"/>
    <row r="90" s="49" customFormat="1" ht="14.5" x14ac:dyDescent="0.35"/>
    <row r="91" s="49" customFormat="1" ht="14.5" x14ac:dyDescent="0.35"/>
    <row r="92" s="49" customFormat="1" ht="14.5" x14ac:dyDescent="0.35"/>
    <row r="93" s="49" customFormat="1" ht="14.5" x14ac:dyDescent="0.35"/>
    <row r="94" s="49" customFormat="1" ht="14.5" x14ac:dyDescent="0.35"/>
    <row r="95" s="49" customFormat="1" ht="14.5" x14ac:dyDescent="0.35"/>
    <row r="96" s="49" customFormat="1" ht="14.5" x14ac:dyDescent="0.35"/>
    <row r="97" s="49" customFormat="1" ht="14.5" x14ac:dyDescent="0.35"/>
    <row r="98" s="49" customFormat="1" ht="14.5" x14ac:dyDescent="0.35"/>
    <row r="99" s="49" customFormat="1" ht="14.5" x14ac:dyDescent="0.35"/>
    <row r="100" s="49" customFormat="1" ht="14.5" x14ac:dyDescent="0.35"/>
    <row r="101" s="49" customFormat="1" ht="14.5" x14ac:dyDescent="0.35"/>
    <row r="102" s="49" customFormat="1" ht="14.5" x14ac:dyDescent="0.35"/>
    <row r="103" s="49" customFormat="1" ht="14.5" x14ac:dyDescent="0.35"/>
    <row r="104" s="49" customFormat="1" ht="14.5" x14ac:dyDescent="0.35"/>
    <row r="105" s="49" customFormat="1" ht="14.5" x14ac:dyDescent="0.35"/>
    <row r="106" s="49" customFormat="1" ht="14.5" x14ac:dyDescent="0.35"/>
    <row r="107" s="49" customFormat="1" ht="14.5" x14ac:dyDescent="0.35"/>
    <row r="108" s="49" customFormat="1" ht="14.5" x14ac:dyDescent="0.35"/>
    <row r="109" s="49" customFormat="1" ht="14.5" x14ac:dyDescent="0.35"/>
    <row r="110" s="49" customFormat="1" ht="14.5" x14ac:dyDescent="0.35"/>
    <row r="111" s="49" customFormat="1" ht="14.5" x14ac:dyDescent="0.35"/>
    <row r="112" s="49" customFormat="1" ht="14.5" x14ac:dyDescent="0.35"/>
    <row r="113" s="49" customFormat="1" ht="14.5" x14ac:dyDescent="0.35"/>
    <row r="114" s="49" customFormat="1" ht="14.5" x14ac:dyDescent="0.35"/>
    <row r="115" s="49" customFormat="1" ht="14.5" x14ac:dyDescent="0.35"/>
    <row r="116" s="49" customFormat="1" ht="14.5" x14ac:dyDescent="0.35"/>
    <row r="117" s="49" customFormat="1" ht="14.5" x14ac:dyDescent="0.35"/>
    <row r="118" s="49" customFormat="1" ht="14.5" x14ac:dyDescent="0.35"/>
    <row r="119" s="49" customFormat="1" ht="14.5" x14ac:dyDescent="0.35"/>
    <row r="120" s="49" customFormat="1" ht="14.5" x14ac:dyDescent="0.35"/>
    <row r="121" s="49" customFormat="1" ht="14.5" x14ac:dyDescent="0.35"/>
    <row r="122" s="49" customFormat="1" ht="14.5" x14ac:dyDescent="0.35"/>
    <row r="123" s="49" customFormat="1" ht="14.5" x14ac:dyDescent="0.35"/>
    <row r="124" s="49" customFormat="1" ht="14.5" x14ac:dyDescent="0.35"/>
    <row r="125" s="49" customFormat="1" ht="14.5" x14ac:dyDescent="0.35"/>
    <row r="126" s="49" customFormat="1" ht="14.5" x14ac:dyDescent="0.35"/>
    <row r="127" s="49" customFormat="1" ht="14.5" x14ac:dyDescent="0.35"/>
    <row r="128" s="49" customFormat="1" ht="14.5" x14ac:dyDescent="0.35"/>
    <row r="129" s="49" customFormat="1" ht="14.5" x14ac:dyDescent="0.35"/>
    <row r="130" s="49" customFormat="1" ht="14.5" x14ac:dyDescent="0.35"/>
    <row r="131" s="49" customFormat="1" ht="14.5" x14ac:dyDescent="0.35"/>
    <row r="132" s="49" customFormat="1" ht="14.5" x14ac:dyDescent="0.35"/>
    <row r="133" s="49" customFormat="1" ht="14.5" x14ac:dyDescent="0.35"/>
    <row r="134" s="49" customFormat="1" ht="14.5" x14ac:dyDescent="0.35"/>
    <row r="135" s="49" customFormat="1" ht="14.5" x14ac:dyDescent="0.35"/>
    <row r="136" s="49" customFormat="1" ht="14.5" x14ac:dyDescent="0.35"/>
    <row r="137" s="49" customFormat="1" ht="14.5" x14ac:dyDescent="0.35"/>
    <row r="138" s="49" customFormat="1" ht="14.5" x14ac:dyDescent="0.35"/>
    <row r="139" s="49" customFormat="1" ht="14.5" x14ac:dyDescent="0.35"/>
    <row r="140" s="49" customFormat="1" ht="14.5" x14ac:dyDescent="0.35"/>
    <row r="141" s="49" customFormat="1" ht="14.5" x14ac:dyDescent="0.35"/>
    <row r="142" s="49" customFormat="1" ht="14.5" x14ac:dyDescent="0.35"/>
    <row r="143" s="49" customFormat="1" ht="14.5" x14ac:dyDescent="0.35"/>
    <row r="144" s="49" customFormat="1" ht="14.5" x14ac:dyDescent="0.35"/>
    <row r="145" s="49" customFormat="1" ht="14.5" x14ac:dyDescent="0.35"/>
    <row r="146" s="49" customFormat="1" ht="14.5" x14ac:dyDescent="0.35"/>
    <row r="147" s="49" customFormat="1" ht="14.5" x14ac:dyDescent="0.35"/>
    <row r="148" s="49" customFormat="1" ht="14.5" x14ac:dyDescent="0.35"/>
    <row r="149" s="49" customFormat="1" ht="14.5" x14ac:dyDescent="0.35"/>
    <row r="150" s="49" customFormat="1" ht="14.5" x14ac:dyDescent="0.35"/>
    <row r="151" s="49" customFormat="1" ht="14.5" x14ac:dyDescent="0.35"/>
    <row r="152" s="49" customFormat="1" ht="14.5" x14ac:dyDescent="0.35"/>
    <row r="153" s="49" customFormat="1" ht="14.5" x14ac:dyDescent="0.35"/>
    <row r="154" s="49" customFormat="1" ht="14.5" x14ac:dyDescent="0.35"/>
    <row r="155" s="49" customFormat="1" ht="14.5" x14ac:dyDescent="0.35"/>
    <row r="156" s="49" customFormat="1" ht="14.5" x14ac:dyDescent="0.35"/>
    <row r="157" s="49" customFormat="1" ht="14.5" x14ac:dyDescent="0.35"/>
    <row r="158" s="49" customFormat="1" ht="14.5" x14ac:dyDescent="0.35"/>
    <row r="159" s="49" customFormat="1" ht="14.5" x14ac:dyDescent="0.35"/>
    <row r="160" s="49" customFormat="1" ht="14.5" x14ac:dyDescent="0.35"/>
    <row r="161" s="49" customFormat="1" ht="14.5" x14ac:dyDescent="0.35"/>
    <row r="162" s="49" customFormat="1" ht="14.5" x14ac:dyDescent="0.35"/>
    <row r="163" s="49" customFormat="1" ht="14.5" x14ac:dyDescent="0.35"/>
    <row r="164" s="49" customFormat="1" ht="14.5" x14ac:dyDescent="0.35"/>
    <row r="165" s="49" customFormat="1" ht="14.5" x14ac:dyDescent="0.35"/>
    <row r="166" s="49" customFormat="1" ht="14.5" x14ac:dyDescent="0.35"/>
    <row r="167" s="49" customFormat="1" ht="14.5" x14ac:dyDescent="0.35"/>
    <row r="168" s="49" customFormat="1" ht="14.5" x14ac:dyDescent="0.35"/>
    <row r="169" s="49" customFormat="1" ht="14.5" x14ac:dyDescent="0.35"/>
    <row r="170" s="49" customFormat="1" ht="14.5" x14ac:dyDescent="0.35"/>
    <row r="171" s="49" customFormat="1" ht="14.5" x14ac:dyDescent="0.35"/>
    <row r="172" s="49" customFormat="1" ht="14.5" x14ac:dyDescent="0.35"/>
    <row r="173" s="49" customFormat="1" ht="14.5" x14ac:dyDescent="0.35"/>
    <row r="174" s="49" customFormat="1" ht="14.5" x14ac:dyDescent="0.35"/>
    <row r="175" s="49" customFormat="1" ht="14.5" x14ac:dyDescent="0.35"/>
    <row r="176" s="49" customFormat="1" ht="14.5" x14ac:dyDescent="0.35"/>
    <row r="177" s="49" customFormat="1" ht="14.5" x14ac:dyDescent="0.35"/>
    <row r="178" s="49" customFormat="1" ht="14.5" x14ac:dyDescent="0.35"/>
    <row r="179" s="49" customFormat="1" ht="14.5" x14ac:dyDescent="0.35"/>
    <row r="180" s="49" customFormat="1" ht="14.5" x14ac:dyDescent="0.35"/>
    <row r="181" s="49" customFormat="1" ht="14.5" x14ac:dyDescent="0.35"/>
    <row r="182" s="49" customFormat="1" ht="14.5" x14ac:dyDescent="0.35"/>
    <row r="183" s="49" customFormat="1" ht="14.5" x14ac:dyDescent="0.35"/>
    <row r="184" s="49" customFormat="1" ht="14.5" x14ac:dyDescent="0.35"/>
    <row r="185" s="49" customFormat="1" ht="14.5" x14ac:dyDescent="0.35"/>
    <row r="186" s="49" customFormat="1" ht="14.5" x14ac:dyDescent="0.35"/>
    <row r="187" s="49" customFormat="1" ht="14.5" x14ac:dyDescent="0.35"/>
    <row r="188" s="49" customFormat="1" ht="14.5" x14ac:dyDescent="0.35"/>
    <row r="189" s="49" customFormat="1" ht="14.5" x14ac:dyDescent="0.35"/>
    <row r="190" s="49" customFormat="1" ht="14.5" x14ac:dyDescent="0.35"/>
    <row r="191" s="49" customFormat="1" ht="14.5" x14ac:dyDescent="0.35"/>
    <row r="192" s="49" customFormat="1" ht="14.5" x14ac:dyDescent="0.35"/>
    <row r="193" s="49" customFormat="1" ht="14.5" x14ac:dyDescent="0.35"/>
    <row r="194" s="49" customFormat="1" ht="14.5" x14ac:dyDescent="0.35"/>
    <row r="195" s="49" customFormat="1" ht="14.5" x14ac:dyDescent="0.35"/>
    <row r="196" s="49" customFormat="1" ht="14.5" x14ac:dyDescent="0.35"/>
    <row r="197" s="49" customFormat="1" ht="14.5" x14ac:dyDescent="0.35"/>
    <row r="198" s="49" customFormat="1" ht="14.5" x14ac:dyDescent="0.35"/>
    <row r="199" s="49" customFormat="1" ht="14.5" x14ac:dyDescent="0.35"/>
    <row r="200" s="49" customFormat="1" ht="14.5" x14ac:dyDescent="0.35"/>
    <row r="201" s="49" customFormat="1" ht="14.5" x14ac:dyDescent="0.35"/>
    <row r="202" s="49" customFormat="1" ht="14.5" x14ac:dyDescent="0.35"/>
    <row r="203" s="49" customFormat="1" ht="14.5" x14ac:dyDescent="0.35"/>
    <row r="204" s="49" customFormat="1" ht="14.5" x14ac:dyDescent="0.35"/>
    <row r="205" s="49" customFormat="1" ht="14.5" x14ac:dyDescent="0.35"/>
    <row r="206" s="49" customFormat="1" ht="14.5" x14ac:dyDescent="0.35"/>
    <row r="207" s="49" customFormat="1" ht="14.5" x14ac:dyDescent="0.35"/>
    <row r="208" s="49" customFormat="1" ht="14.5" x14ac:dyDescent="0.35"/>
    <row r="209" s="49" customFormat="1" ht="14.5" x14ac:dyDescent="0.35"/>
    <row r="210" s="49" customFormat="1" ht="14.5" x14ac:dyDescent="0.35"/>
    <row r="211" s="49" customFormat="1" ht="14.5" x14ac:dyDescent="0.35"/>
    <row r="212" s="49" customFormat="1" ht="14.5" x14ac:dyDescent="0.35"/>
    <row r="213" s="49" customFormat="1" ht="14.5" x14ac:dyDescent="0.35"/>
    <row r="214" s="49" customFormat="1" ht="14.5" x14ac:dyDescent="0.35"/>
    <row r="215" s="49" customFormat="1" ht="14.5" x14ac:dyDescent="0.35"/>
    <row r="216" s="49" customFormat="1" ht="14.5" x14ac:dyDescent="0.35"/>
    <row r="217" s="49" customFormat="1" ht="14.5" x14ac:dyDescent="0.35"/>
    <row r="218" s="49" customFormat="1" ht="14.5" x14ac:dyDescent="0.35"/>
    <row r="219" s="49" customFormat="1" ht="14.5" x14ac:dyDescent="0.35"/>
    <row r="220" s="49" customFormat="1" ht="14.5" x14ac:dyDescent="0.35"/>
    <row r="221" s="49" customFormat="1" ht="14.5" x14ac:dyDescent="0.35"/>
    <row r="222" s="49" customFormat="1" ht="14.5" x14ac:dyDescent="0.35"/>
    <row r="223" s="49" customFormat="1" ht="14.5" x14ac:dyDescent="0.35"/>
    <row r="224" s="49" customFormat="1" ht="14.5" x14ac:dyDescent="0.35"/>
    <row r="225" s="49" customFormat="1" ht="14.5" x14ac:dyDescent="0.35"/>
    <row r="226" s="49" customFormat="1" ht="14.5" x14ac:dyDescent="0.35"/>
    <row r="227" s="49" customFormat="1" ht="14.5" x14ac:dyDescent="0.35"/>
    <row r="228" s="49" customFormat="1" ht="14.5" x14ac:dyDescent="0.35"/>
    <row r="229" s="49" customFormat="1" ht="14.5" x14ac:dyDescent="0.35"/>
    <row r="230" s="49" customFormat="1" ht="14.5" x14ac:dyDescent="0.35"/>
    <row r="231" s="49" customFormat="1" ht="14.5" x14ac:dyDescent="0.35"/>
    <row r="232" s="49" customFormat="1" ht="14.5" x14ac:dyDescent="0.35"/>
    <row r="233" s="49" customFormat="1" ht="14.5" x14ac:dyDescent="0.35"/>
    <row r="234" s="49" customFormat="1" ht="14.5" x14ac:dyDescent="0.35"/>
    <row r="235" s="49" customFormat="1" ht="14.5" x14ac:dyDescent="0.35"/>
    <row r="236" s="49" customFormat="1" ht="14.5" x14ac:dyDescent="0.35"/>
    <row r="237" s="49" customFormat="1" ht="14.5" x14ac:dyDescent="0.35"/>
    <row r="238" s="49" customFormat="1" ht="14.5" x14ac:dyDescent="0.35"/>
    <row r="239" s="49" customFormat="1" ht="14.5" x14ac:dyDescent="0.35"/>
    <row r="240" s="49" customFormat="1" ht="14.5" x14ac:dyDescent="0.35"/>
    <row r="241" s="49" customFormat="1" ht="14.5" x14ac:dyDescent="0.35"/>
    <row r="242" s="49" customFormat="1" ht="14.5" x14ac:dyDescent="0.35"/>
    <row r="243" s="49" customFormat="1" ht="14.5" x14ac:dyDescent="0.35"/>
    <row r="244" s="49" customFormat="1" ht="14.5" x14ac:dyDescent="0.35"/>
    <row r="245" s="49" customFormat="1" ht="14.5" x14ac:dyDescent="0.35"/>
    <row r="246" s="49" customFormat="1" ht="14.5" x14ac:dyDescent="0.35"/>
    <row r="247" s="49" customFormat="1" ht="14.5" x14ac:dyDescent="0.35"/>
    <row r="248" s="49" customFormat="1" ht="14.5" x14ac:dyDescent="0.35"/>
    <row r="249" s="49" customFormat="1" ht="14.5" x14ac:dyDescent="0.35"/>
    <row r="250" s="49" customFormat="1" ht="14.5" x14ac:dyDescent="0.35"/>
    <row r="251" s="49" customFormat="1" ht="14.5" x14ac:dyDescent="0.35"/>
    <row r="252" s="49" customFormat="1" ht="14.5" x14ac:dyDescent="0.35"/>
    <row r="253" s="49" customFormat="1" ht="14.5" x14ac:dyDescent="0.35"/>
    <row r="254" s="49" customFormat="1" ht="14.5" x14ac:dyDescent="0.35"/>
    <row r="255" s="49" customFormat="1" ht="14.5" x14ac:dyDescent="0.35"/>
    <row r="256" s="49" customFormat="1" ht="14.5" x14ac:dyDescent="0.35"/>
    <row r="257" s="49" customFormat="1" ht="14.5" x14ac:dyDescent="0.35"/>
    <row r="258" s="49" customFormat="1" ht="14.5" x14ac:dyDescent="0.35"/>
    <row r="259" s="49" customFormat="1" ht="14.5" x14ac:dyDescent="0.35"/>
    <row r="260" s="49" customFormat="1" ht="14.5" x14ac:dyDescent="0.35"/>
    <row r="261" s="49" customFormat="1" ht="14.5" x14ac:dyDescent="0.35"/>
    <row r="262" s="49" customFormat="1" ht="14.5" x14ac:dyDescent="0.35"/>
    <row r="263" s="49" customFormat="1" ht="14.5" x14ac:dyDescent="0.35"/>
    <row r="264" s="49" customFormat="1" ht="14.5" x14ac:dyDescent="0.35"/>
    <row r="265" s="49" customFormat="1" ht="14.5" x14ac:dyDescent="0.35"/>
    <row r="266" s="49" customFormat="1" ht="14.5" x14ac:dyDescent="0.35"/>
    <row r="267" s="49" customFormat="1" ht="14.5" x14ac:dyDescent="0.35"/>
    <row r="268" s="49" customFormat="1" ht="14.5" x14ac:dyDescent="0.35"/>
    <row r="269" s="49" customFormat="1" ht="14.5" x14ac:dyDescent="0.35"/>
    <row r="270" s="49" customFormat="1" ht="14.5" x14ac:dyDescent="0.35"/>
    <row r="271" s="49" customFormat="1" ht="14.5" x14ac:dyDescent="0.35"/>
    <row r="272" s="49" customFormat="1" ht="14.5" x14ac:dyDescent="0.35"/>
    <row r="273" s="49" customFormat="1" ht="14.5" x14ac:dyDescent="0.35"/>
    <row r="274" s="49" customFormat="1" ht="14.5" x14ac:dyDescent="0.35"/>
    <row r="275" s="49" customFormat="1" ht="14.5" x14ac:dyDescent="0.35"/>
    <row r="276" s="49" customFormat="1" ht="14.5" x14ac:dyDescent="0.35"/>
    <row r="277" s="49" customFormat="1" ht="14.5" x14ac:dyDescent="0.35"/>
    <row r="278" s="49" customFormat="1" ht="14.5" x14ac:dyDescent="0.35"/>
    <row r="279" s="49" customFormat="1" ht="14.5" x14ac:dyDescent="0.35"/>
    <row r="280" s="49" customFormat="1" ht="14.5" x14ac:dyDescent="0.35"/>
    <row r="281" s="49" customFormat="1" ht="14.5" x14ac:dyDescent="0.35"/>
    <row r="282" s="49" customFormat="1" ht="14.5" x14ac:dyDescent="0.35"/>
    <row r="283" s="49" customFormat="1" ht="14.5" x14ac:dyDescent="0.35"/>
    <row r="284" s="49" customFormat="1" ht="14.5" x14ac:dyDescent="0.35"/>
    <row r="285" s="49" customFormat="1" ht="14.5" x14ac:dyDescent="0.35"/>
    <row r="286" s="49" customFormat="1" ht="14.5" x14ac:dyDescent="0.35"/>
    <row r="287" s="49" customFormat="1" ht="14.5" x14ac:dyDescent="0.35"/>
    <row r="288" s="49" customFormat="1" ht="14.5" x14ac:dyDescent="0.35"/>
    <row r="289" s="49" customFormat="1" ht="14.5" x14ac:dyDescent="0.35"/>
    <row r="290" s="49" customFormat="1" ht="14.5" x14ac:dyDescent="0.35"/>
    <row r="291" s="49" customFormat="1" ht="14.5" x14ac:dyDescent="0.35"/>
    <row r="292" s="49" customFormat="1" ht="14.5" x14ac:dyDescent="0.35"/>
    <row r="293" s="49" customFormat="1" ht="14.5" x14ac:dyDescent="0.35"/>
    <row r="294" s="49" customFormat="1" ht="14.5" x14ac:dyDescent="0.35"/>
    <row r="295" s="49" customFormat="1" ht="14.5" x14ac:dyDescent="0.35"/>
    <row r="296" s="49" customFormat="1" ht="14.5" x14ac:dyDescent="0.35"/>
    <row r="297" s="49" customFormat="1" ht="14.5" x14ac:dyDescent="0.35"/>
    <row r="298" s="49" customFormat="1" ht="14.5" x14ac:dyDescent="0.35"/>
    <row r="299" s="49" customFormat="1" ht="14.5" x14ac:dyDescent="0.35"/>
    <row r="300" s="49" customFormat="1" ht="14.5" x14ac:dyDescent="0.35"/>
    <row r="301" s="49" customFormat="1" ht="14.5" x14ac:dyDescent="0.35"/>
    <row r="302" s="49" customFormat="1" ht="14.5" x14ac:dyDescent="0.35"/>
    <row r="303" s="49" customFormat="1" ht="14.5" x14ac:dyDescent="0.35"/>
    <row r="304" s="49" customFormat="1" ht="14.5" x14ac:dyDescent="0.35"/>
    <row r="305" s="49" customFormat="1" ht="14.5" x14ac:dyDescent="0.35"/>
    <row r="306" s="49" customFormat="1" ht="14.5" x14ac:dyDescent="0.35"/>
    <row r="307" s="49" customFormat="1" ht="14.5" x14ac:dyDescent="0.35"/>
    <row r="308" s="49" customFormat="1" ht="14.5" x14ac:dyDescent="0.35"/>
    <row r="309" s="49" customFormat="1" ht="14.5" x14ac:dyDescent="0.35"/>
    <row r="310" s="49" customFormat="1" ht="14.5" x14ac:dyDescent="0.35"/>
    <row r="311" s="49" customFormat="1" ht="14.5" x14ac:dyDescent="0.35"/>
    <row r="312" s="49" customFormat="1" ht="14.5" x14ac:dyDescent="0.35"/>
    <row r="313" s="49" customFormat="1" ht="14.5" x14ac:dyDescent="0.35"/>
    <row r="314" s="49" customFormat="1" ht="14.5" x14ac:dyDescent="0.35"/>
    <row r="315" s="49" customFormat="1" ht="14.5" x14ac:dyDescent="0.35"/>
    <row r="316" s="49" customFormat="1" ht="14.5" x14ac:dyDescent="0.35"/>
    <row r="317" s="49" customFormat="1" ht="14.5" x14ac:dyDescent="0.35"/>
    <row r="318" s="49" customFormat="1" ht="14.5" x14ac:dyDescent="0.35"/>
    <row r="319" s="49" customFormat="1" ht="14.5" x14ac:dyDescent="0.35"/>
    <row r="320" s="49" customFormat="1" ht="14.5" x14ac:dyDescent="0.35"/>
    <row r="321" s="49" customFormat="1" ht="14.5" x14ac:dyDescent="0.35"/>
    <row r="322" s="49" customFormat="1" ht="14.5" x14ac:dyDescent="0.35"/>
    <row r="323" s="49" customFormat="1" ht="14.5" x14ac:dyDescent="0.35"/>
    <row r="324" s="49" customFormat="1" ht="14.5" x14ac:dyDescent="0.35"/>
    <row r="325" s="49" customFormat="1" ht="14.5" x14ac:dyDescent="0.35"/>
    <row r="326" s="49" customFormat="1" ht="14.5" x14ac:dyDescent="0.35"/>
    <row r="327" s="49" customFormat="1" ht="14.5" x14ac:dyDescent="0.35"/>
    <row r="328" s="49" customFormat="1" ht="14.5" x14ac:dyDescent="0.35"/>
    <row r="329" s="49" customFormat="1" ht="14.5" x14ac:dyDescent="0.35"/>
    <row r="330" s="49" customFormat="1" ht="14.5" x14ac:dyDescent="0.35"/>
    <row r="331" s="49" customFormat="1" ht="14.5" x14ac:dyDescent="0.35"/>
    <row r="332" s="49" customFormat="1" ht="14.5" x14ac:dyDescent="0.35"/>
    <row r="333" s="49" customFormat="1" ht="14.5" x14ac:dyDescent="0.35"/>
    <row r="334" s="49" customFormat="1" ht="14.5" x14ac:dyDescent="0.35"/>
    <row r="335" s="49" customFormat="1" ht="14.5" x14ac:dyDescent="0.35"/>
    <row r="336" s="49" customFormat="1" ht="14.5" x14ac:dyDescent="0.35"/>
    <row r="337" s="49" customFormat="1" ht="14.5" x14ac:dyDescent="0.35"/>
    <row r="338" s="49" customFormat="1" ht="14.5" x14ac:dyDescent="0.35"/>
    <row r="339" s="49" customFormat="1" ht="14.5" x14ac:dyDescent="0.35"/>
    <row r="340" s="49" customFormat="1" ht="14.5" x14ac:dyDescent="0.35"/>
    <row r="341" s="49" customFormat="1" ht="14.5" x14ac:dyDescent="0.35"/>
    <row r="342" s="49" customFormat="1" ht="14.5" x14ac:dyDescent="0.35"/>
    <row r="343" s="49" customFormat="1" ht="14.5" x14ac:dyDescent="0.35"/>
    <row r="344" s="49" customFormat="1" ht="14.5" x14ac:dyDescent="0.35"/>
    <row r="345" s="49" customFormat="1" ht="14.5" x14ac:dyDescent="0.35"/>
    <row r="346" s="49" customFormat="1" ht="14.5" x14ac:dyDescent="0.35"/>
    <row r="347" s="49" customFormat="1" ht="14.5" x14ac:dyDescent="0.35"/>
    <row r="348" s="49" customFormat="1" ht="14.5" x14ac:dyDescent="0.35"/>
    <row r="349" s="49" customFormat="1" ht="14.5" x14ac:dyDescent="0.35"/>
    <row r="350" s="49" customFormat="1" ht="14.5" x14ac:dyDescent="0.35"/>
    <row r="351" s="49" customFormat="1" ht="14.5" x14ac:dyDescent="0.35"/>
    <row r="352" s="49" customFormat="1" ht="14.5" x14ac:dyDescent="0.35"/>
    <row r="353" s="49" customFormat="1" ht="14.5" x14ac:dyDescent="0.35"/>
    <row r="354" s="49" customFormat="1" ht="14.5" x14ac:dyDescent="0.35"/>
    <row r="355" s="49" customFormat="1" ht="14.5" x14ac:dyDescent="0.35"/>
    <row r="356" s="49" customFormat="1" ht="14.5" x14ac:dyDescent="0.35"/>
    <row r="357" s="49" customFormat="1" ht="14.5" x14ac:dyDescent="0.35"/>
    <row r="358" s="49" customFormat="1" ht="14.5" x14ac:dyDescent="0.35"/>
    <row r="359" s="49" customFormat="1" ht="14.5" x14ac:dyDescent="0.35"/>
    <row r="360" s="49" customFormat="1" ht="14.5" x14ac:dyDescent="0.35"/>
    <row r="361" s="49" customFormat="1" ht="14.5" x14ac:dyDescent="0.35"/>
    <row r="362" s="49" customFormat="1" ht="14.5" x14ac:dyDescent="0.35"/>
    <row r="363" s="49" customFormat="1" ht="14.5" x14ac:dyDescent="0.35"/>
    <row r="364" s="49" customFormat="1" ht="14.5" x14ac:dyDescent="0.35"/>
    <row r="365" s="49" customFormat="1" ht="14.5" x14ac:dyDescent="0.35"/>
    <row r="366" s="49" customFormat="1" ht="14.5" x14ac:dyDescent="0.35"/>
    <row r="367" s="49" customFormat="1" ht="14.5" x14ac:dyDescent="0.35"/>
    <row r="368" s="49" customFormat="1" ht="14.5" x14ac:dyDescent="0.35"/>
    <row r="369" s="49" customFormat="1" ht="14.5" x14ac:dyDescent="0.35"/>
    <row r="370" s="49" customFormat="1" ht="14.5" x14ac:dyDescent="0.35"/>
    <row r="371" s="49" customFormat="1" ht="14.5" x14ac:dyDescent="0.35"/>
    <row r="372" s="49" customFormat="1" ht="14.5" x14ac:dyDescent="0.35"/>
    <row r="373" s="49" customFormat="1" ht="14.5" x14ac:dyDescent="0.35"/>
    <row r="374" s="49" customFormat="1" ht="14.5" x14ac:dyDescent="0.35"/>
    <row r="375" s="49" customFormat="1" ht="14.5" x14ac:dyDescent="0.35"/>
    <row r="376" s="49" customFormat="1" ht="14.5" x14ac:dyDescent="0.35"/>
    <row r="377" s="49" customFormat="1" ht="14.5" x14ac:dyDescent="0.35"/>
    <row r="378" s="49" customFormat="1" ht="14.5" x14ac:dyDescent="0.35"/>
    <row r="379" s="49" customFormat="1" ht="14.5" x14ac:dyDescent="0.35"/>
    <row r="380" s="49" customFormat="1" ht="14.5" x14ac:dyDescent="0.35"/>
    <row r="381" s="49" customFormat="1" ht="14.5" x14ac:dyDescent="0.35"/>
    <row r="382" s="49" customFormat="1" ht="14.5" x14ac:dyDescent="0.35"/>
    <row r="383" s="49" customFormat="1" ht="14.5" x14ac:dyDescent="0.35"/>
    <row r="384" s="49" customFormat="1" ht="14.5" x14ac:dyDescent="0.35"/>
    <row r="385" s="49" customFormat="1" ht="14.5" x14ac:dyDescent="0.35"/>
    <row r="386" s="49" customFormat="1" ht="14.5" x14ac:dyDescent="0.35"/>
    <row r="387" s="49" customFormat="1" ht="14.5" x14ac:dyDescent="0.35"/>
    <row r="388" s="49" customFormat="1" ht="14.5" x14ac:dyDescent="0.35"/>
    <row r="389" s="49" customFormat="1" ht="14.5" x14ac:dyDescent="0.35"/>
    <row r="390" s="49" customFormat="1" ht="14.5" x14ac:dyDescent="0.35"/>
    <row r="391" s="49" customFormat="1" ht="14.5" x14ac:dyDescent="0.35"/>
    <row r="392" s="49" customFormat="1" ht="14.5" x14ac:dyDescent="0.35"/>
    <row r="393" s="49" customFormat="1" ht="14.5" x14ac:dyDescent="0.35"/>
    <row r="394" s="49" customFormat="1" ht="14.5" x14ac:dyDescent="0.35"/>
    <row r="395" s="49" customFormat="1" ht="14.5" x14ac:dyDescent="0.35"/>
    <row r="396" s="49" customFormat="1" ht="14.5" x14ac:dyDescent="0.35"/>
    <row r="397" s="49" customFormat="1" ht="14.5" x14ac:dyDescent="0.35"/>
    <row r="398" s="49" customFormat="1" ht="14.5" x14ac:dyDescent="0.35"/>
    <row r="399" s="49" customFormat="1" ht="14.5" x14ac:dyDescent="0.35"/>
    <row r="400" s="49" customFormat="1" ht="14.5" x14ac:dyDescent="0.35"/>
    <row r="401" s="49" customFormat="1" ht="14.5" x14ac:dyDescent="0.35"/>
    <row r="402" s="49" customFormat="1" ht="14.5" x14ac:dyDescent="0.35"/>
    <row r="403" s="49" customFormat="1" ht="14.5" x14ac:dyDescent="0.35"/>
    <row r="404" s="49" customFormat="1" ht="14.5" x14ac:dyDescent="0.35"/>
    <row r="405" s="49" customFormat="1" ht="14.5" x14ac:dyDescent="0.35"/>
    <row r="406" s="49" customFormat="1" ht="14.5" x14ac:dyDescent="0.35"/>
    <row r="407" s="49" customFormat="1" ht="14.5" x14ac:dyDescent="0.35"/>
    <row r="408" s="49" customFormat="1" ht="14.5" x14ac:dyDescent="0.35"/>
    <row r="409" s="49" customFormat="1" ht="14.5" x14ac:dyDescent="0.35"/>
    <row r="410" s="49" customFormat="1" ht="14.5" x14ac:dyDescent="0.35"/>
    <row r="411" s="49" customFormat="1" ht="14.5" x14ac:dyDescent="0.35"/>
    <row r="412" s="49" customFormat="1" ht="14.5" x14ac:dyDescent="0.35"/>
    <row r="413" s="49" customFormat="1" ht="14.5" x14ac:dyDescent="0.35"/>
    <row r="414" s="49" customFormat="1" ht="14.5" x14ac:dyDescent="0.35"/>
    <row r="415" s="49" customFormat="1" ht="14.5" x14ac:dyDescent="0.35"/>
    <row r="416" s="49" customFormat="1" ht="14.5" x14ac:dyDescent="0.35"/>
    <row r="417" s="49" customFormat="1" ht="14.5" x14ac:dyDescent="0.35"/>
    <row r="418" s="49" customFormat="1" ht="14.5" x14ac:dyDescent="0.35"/>
    <row r="419" s="49" customFormat="1" ht="14.5" x14ac:dyDescent="0.35"/>
    <row r="420" s="49" customFormat="1" ht="14.5" x14ac:dyDescent="0.35"/>
    <row r="421" s="49" customFormat="1" ht="14.5" x14ac:dyDescent="0.35"/>
    <row r="422" s="49" customFormat="1" ht="14.5" x14ac:dyDescent="0.35"/>
    <row r="423" s="49" customFormat="1" ht="14.5" x14ac:dyDescent="0.35"/>
    <row r="424" s="49" customFormat="1" ht="14.5" x14ac:dyDescent="0.35"/>
    <row r="425" s="49" customFormat="1" ht="14.5" x14ac:dyDescent="0.35"/>
    <row r="426" s="49" customFormat="1" ht="14.5" x14ac:dyDescent="0.35"/>
    <row r="427" s="49" customFormat="1" ht="14.5" x14ac:dyDescent="0.35"/>
    <row r="428" s="49" customFormat="1" ht="14.5" x14ac:dyDescent="0.35"/>
    <row r="429" s="49" customFormat="1" ht="14.5" x14ac:dyDescent="0.35"/>
    <row r="430" s="49" customFormat="1" ht="14.5" x14ac:dyDescent="0.35"/>
    <row r="431" s="49" customFormat="1" ht="14.5" x14ac:dyDescent="0.35"/>
    <row r="432" s="49" customFormat="1" ht="14.5" x14ac:dyDescent="0.35"/>
    <row r="433" s="49" customFormat="1" ht="14.5" x14ac:dyDescent="0.35"/>
    <row r="434" s="49" customFormat="1" ht="14.5" x14ac:dyDescent="0.35"/>
    <row r="435" s="49" customFormat="1" ht="14.5" x14ac:dyDescent="0.35"/>
    <row r="436" s="49" customFormat="1" ht="14.5" x14ac:dyDescent="0.35"/>
    <row r="437" s="49" customFormat="1" ht="14.5" x14ac:dyDescent="0.35"/>
    <row r="438" s="49" customFormat="1" ht="14.5" x14ac:dyDescent="0.35"/>
    <row r="439" s="49" customFormat="1" ht="14.5" x14ac:dyDescent="0.35"/>
    <row r="440" s="49" customFormat="1" ht="14.5" x14ac:dyDescent="0.35"/>
    <row r="441" s="49" customFormat="1" ht="14.5" x14ac:dyDescent="0.35"/>
    <row r="442" s="49" customFormat="1" ht="14.5" x14ac:dyDescent="0.35"/>
    <row r="443" s="49" customFormat="1" ht="14.5" x14ac:dyDescent="0.35"/>
    <row r="444" s="49" customFormat="1" ht="14.5" x14ac:dyDescent="0.35"/>
    <row r="445" s="49" customFormat="1" ht="14.5" x14ac:dyDescent="0.35"/>
    <row r="446" s="49" customFormat="1" ht="14.5" x14ac:dyDescent="0.35"/>
    <row r="447" s="49" customFormat="1" ht="14.5" x14ac:dyDescent="0.35"/>
    <row r="448" s="49" customFormat="1" ht="14.5" x14ac:dyDescent="0.35"/>
    <row r="449" s="49" customFormat="1" ht="14.5" x14ac:dyDescent="0.35"/>
    <row r="450" s="49" customFormat="1" ht="14.5" x14ac:dyDescent="0.35"/>
    <row r="451" s="49" customFormat="1" ht="14.5" x14ac:dyDescent="0.35"/>
    <row r="452" s="49" customFormat="1" ht="14.5" x14ac:dyDescent="0.35"/>
    <row r="453" s="49" customFormat="1" ht="14.5" x14ac:dyDescent="0.35"/>
    <row r="454" s="49" customFormat="1" ht="14.5" x14ac:dyDescent="0.35"/>
    <row r="455" s="49" customFormat="1" ht="14.5" x14ac:dyDescent="0.35"/>
    <row r="456" s="49" customFormat="1" ht="14.5" x14ac:dyDescent="0.35"/>
    <row r="457" s="49" customFormat="1" ht="14.5" x14ac:dyDescent="0.35"/>
    <row r="458" s="49" customFormat="1" ht="14.5" x14ac:dyDescent="0.35"/>
    <row r="459" s="49" customFormat="1" ht="14.5" x14ac:dyDescent="0.35"/>
    <row r="460" s="49" customFormat="1" ht="14.5" x14ac:dyDescent="0.35"/>
    <row r="461" s="49" customFormat="1" ht="14.5" x14ac:dyDescent="0.35"/>
    <row r="462" s="49" customFormat="1" ht="14.5" x14ac:dyDescent="0.35"/>
    <row r="463" s="49" customFormat="1" ht="14.5" x14ac:dyDescent="0.35"/>
    <row r="464" s="49" customFormat="1" ht="14.5" x14ac:dyDescent="0.35"/>
    <row r="465" s="49" customFormat="1" ht="14.5" x14ac:dyDescent="0.35"/>
    <row r="466" s="49" customFormat="1" ht="14.5" x14ac:dyDescent="0.35"/>
    <row r="467" s="49" customFormat="1" ht="14.5" x14ac:dyDescent="0.35"/>
    <row r="468" s="49" customFormat="1" ht="14.5" x14ac:dyDescent="0.35"/>
    <row r="469" s="49" customFormat="1" ht="14.5" x14ac:dyDescent="0.35"/>
    <row r="470" s="49" customFormat="1" ht="14.5" x14ac:dyDescent="0.35"/>
    <row r="471" s="49" customFormat="1" ht="14.5" x14ac:dyDescent="0.35"/>
    <row r="472" s="49" customFormat="1" ht="14.5" x14ac:dyDescent="0.35"/>
    <row r="473" s="49" customFormat="1" ht="14.5" x14ac:dyDescent="0.35"/>
    <row r="474" s="49" customFormat="1" ht="14.5" x14ac:dyDescent="0.35"/>
    <row r="475" s="49" customFormat="1" ht="14.5" x14ac:dyDescent="0.35"/>
    <row r="476" s="49" customFormat="1" ht="14.5" x14ac:dyDescent="0.35"/>
    <row r="477" s="49" customFormat="1" ht="14.5" x14ac:dyDescent="0.35"/>
    <row r="478" s="49" customFormat="1" ht="14.5" x14ac:dyDescent="0.35"/>
    <row r="479" s="49" customFormat="1" ht="14.5" x14ac:dyDescent="0.35"/>
    <row r="480" s="49" customFormat="1" ht="14.5" x14ac:dyDescent="0.35"/>
    <row r="481" s="49" customFormat="1" ht="14.5" x14ac:dyDescent="0.35"/>
    <row r="482" s="49" customFormat="1" ht="14.5" x14ac:dyDescent="0.35"/>
    <row r="483" s="49" customFormat="1" ht="14.5" x14ac:dyDescent="0.35"/>
    <row r="484" s="49" customFormat="1" ht="14.5" x14ac:dyDescent="0.35"/>
    <row r="485" s="49" customFormat="1" ht="14.5" x14ac:dyDescent="0.35"/>
    <row r="486" s="49" customFormat="1" ht="14.5" x14ac:dyDescent="0.35"/>
    <row r="487" s="49" customFormat="1" ht="14.5" x14ac:dyDescent="0.35"/>
    <row r="488" s="49" customFormat="1" ht="14.5" x14ac:dyDescent="0.35"/>
    <row r="489" s="49" customFormat="1" ht="14.5" x14ac:dyDescent="0.35"/>
    <row r="490" s="49" customFormat="1" ht="14.5" x14ac:dyDescent="0.35"/>
    <row r="491" s="49" customFormat="1" ht="14.5" x14ac:dyDescent="0.35"/>
    <row r="492" s="49" customFormat="1" ht="14.5" x14ac:dyDescent="0.35"/>
    <row r="493" s="49" customFormat="1" ht="14.5" x14ac:dyDescent="0.35"/>
    <row r="494" s="49" customFormat="1" ht="14.5" x14ac:dyDescent="0.35"/>
    <row r="495" s="49" customFormat="1" ht="14.5" x14ac:dyDescent="0.35"/>
    <row r="496" s="49" customFormat="1" ht="14.5" x14ac:dyDescent="0.35"/>
    <row r="497" s="49" customFormat="1" ht="14.5" x14ac:dyDescent="0.35"/>
    <row r="498" s="49" customFormat="1" ht="14.5" x14ac:dyDescent="0.35"/>
    <row r="499" s="49" customFormat="1" ht="14.5" x14ac:dyDescent="0.35"/>
    <row r="500" s="49" customFormat="1" ht="14.5" x14ac:dyDescent="0.35"/>
    <row r="501" s="49" customFormat="1" ht="14.5" x14ac:dyDescent="0.35"/>
    <row r="502" s="49" customFormat="1" ht="14.5" x14ac:dyDescent="0.35"/>
    <row r="503" s="49" customFormat="1" ht="14.5" x14ac:dyDescent="0.35"/>
    <row r="504" s="49" customFormat="1" ht="14.5" x14ac:dyDescent="0.35"/>
    <row r="505" s="49" customFormat="1" ht="14.5" x14ac:dyDescent="0.35"/>
    <row r="506" s="49" customFormat="1" ht="14.5" x14ac:dyDescent="0.35"/>
    <row r="507" s="49" customFormat="1" ht="14.5" x14ac:dyDescent="0.35"/>
    <row r="508" s="49" customFormat="1" ht="14.5" x14ac:dyDescent="0.35"/>
    <row r="509" s="49" customFormat="1" ht="14.5" x14ac:dyDescent="0.35"/>
    <row r="510" s="49" customFormat="1" ht="14.5" x14ac:dyDescent="0.35"/>
    <row r="511" s="49" customFormat="1" ht="14.5" x14ac:dyDescent="0.35"/>
    <row r="512" s="49" customFormat="1" ht="14.5" x14ac:dyDescent="0.35"/>
    <row r="513" s="49" customFormat="1" ht="14.5" x14ac:dyDescent="0.35"/>
    <row r="514" s="49" customFormat="1" ht="14.5" x14ac:dyDescent="0.35"/>
    <row r="515" s="49" customFormat="1" ht="14.5" x14ac:dyDescent="0.35"/>
    <row r="516" s="49" customFormat="1" ht="14.5" x14ac:dyDescent="0.35"/>
    <row r="517" s="49" customFormat="1" ht="14.5" x14ac:dyDescent="0.35"/>
    <row r="518" s="49" customFormat="1" ht="14.5" x14ac:dyDescent="0.35"/>
    <row r="519" s="49" customFormat="1" ht="14.5" x14ac:dyDescent="0.35"/>
    <row r="520" s="49" customFormat="1" ht="14.5" x14ac:dyDescent="0.35"/>
    <row r="521" s="49" customFormat="1" ht="14.5" x14ac:dyDescent="0.35"/>
    <row r="522" s="49" customFormat="1" ht="14.5" x14ac:dyDescent="0.35"/>
    <row r="523" s="49" customFormat="1" ht="14.5" x14ac:dyDescent="0.35"/>
    <row r="524" s="49" customFormat="1" ht="14.5" x14ac:dyDescent="0.35"/>
    <row r="525" s="49" customFormat="1" ht="14.5" x14ac:dyDescent="0.35"/>
    <row r="526" s="49" customFormat="1" ht="14.5" x14ac:dyDescent="0.35"/>
    <row r="527" s="49" customFormat="1" ht="14.5" x14ac:dyDescent="0.35"/>
    <row r="528" s="49" customFormat="1" ht="14.5" x14ac:dyDescent="0.35"/>
    <row r="529" s="49" customFormat="1" ht="14.5" x14ac:dyDescent="0.35"/>
    <row r="530" s="49" customFormat="1" ht="14.5" x14ac:dyDescent="0.35"/>
    <row r="531" s="49" customFormat="1" ht="14.5" x14ac:dyDescent="0.35"/>
    <row r="532" s="49" customFormat="1" ht="14.5" x14ac:dyDescent="0.35"/>
    <row r="533" s="49" customFormat="1" ht="14.5" x14ac:dyDescent="0.35"/>
    <row r="534" s="49" customFormat="1" ht="14.5" x14ac:dyDescent="0.35"/>
    <row r="535" s="49" customFormat="1" ht="14.5" x14ac:dyDescent="0.35"/>
    <row r="536" s="49" customFormat="1" ht="14.5" x14ac:dyDescent="0.35"/>
    <row r="537" s="49" customFormat="1" ht="14.5" x14ac:dyDescent="0.35"/>
    <row r="538" s="49" customFormat="1" ht="14.5" x14ac:dyDescent="0.35"/>
    <row r="539" s="49" customFormat="1" ht="14.5" x14ac:dyDescent="0.35"/>
    <row r="540" s="49" customFormat="1" ht="14.5" x14ac:dyDescent="0.35"/>
    <row r="541" s="49" customFormat="1" ht="14.5" x14ac:dyDescent="0.35"/>
    <row r="542" s="49" customFormat="1" ht="14.5" x14ac:dyDescent="0.35"/>
    <row r="543" s="49" customFormat="1" ht="14.5" x14ac:dyDescent="0.35"/>
    <row r="544" s="49" customFormat="1" ht="14.5" x14ac:dyDescent="0.35"/>
    <row r="545" s="49" customFormat="1" ht="14.5" x14ac:dyDescent="0.35"/>
    <row r="546" s="49" customFormat="1" ht="14.5" x14ac:dyDescent="0.35"/>
    <row r="547" s="49" customFormat="1" ht="14.5" x14ac:dyDescent="0.35"/>
    <row r="548" s="49" customFormat="1" ht="14.5" x14ac:dyDescent="0.35"/>
    <row r="549" s="49" customFormat="1" ht="14.5" x14ac:dyDescent="0.35"/>
    <row r="550" s="49" customFormat="1" ht="14.5" x14ac:dyDescent="0.35"/>
    <row r="551" s="49" customFormat="1" ht="14.5" x14ac:dyDescent="0.35"/>
    <row r="552" s="49" customFormat="1" ht="14.5" x14ac:dyDescent="0.35"/>
    <row r="553" s="49" customFormat="1" ht="14.5" x14ac:dyDescent="0.35"/>
    <row r="554" s="49" customFormat="1" ht="14.5" x14ac:dyDescent="0.35"/>
    <row r="555" s="49" customFormat="1" ht="14.5" x14ac:dyDescent="0.35"/>
    <row r="556" s="49" customFormat="1" ht="14.5" x14ac:dyDescent="0.35"/>
    <row r="557" s="49" customFormat="1" ht="14.5" x14ac:dyDescent="0.35"/>
    <row r="558" s="49" customFormat="1" ht="14.5" x14ac:dyDescent="0.35"/>
    <row r="559" s="49" customFormat="1" ht="14.5" x14ac:dyDescent="0.35"/>
    <row r="560" s="49" customFormat="1" ht="14.5" x14ac:dyDescent="0.35"/>
    <row r="561" s="49" customFormat="1" ht="14.5" x14ac:dyDescent="0.35"/>
    <row r="562" s="49" customFormat="1" ht="14.5" x14ac:dyDescent="0.35"/>
    <row r="563" s="49" customFormat="1" ht="14.5" x14ac:dyDescent="0.35"/>
    <row r="564" s="49" customFormat="1" ht="14.5" x14ac:dyDescent="0.35"/>
    <row r="565" s="49" customFormat="1" ht="14.5" x14ac:dyDescent="0.35"/>
    <row r="566" s="49" customFormat="1" ht="14.5" x14ac:dyDescent="0.35"/>
    <row r="567" s="49" customFormat="1" ht="14.5" x14ac:dyDescent="0.35"/>
    <row r="568" s="49" customFormat="1" ht="14.5" x14ac:dyDescent="0.35"/>
    <row r="569" s="49" customFormat="1" ht="14.5" x14ac:dyDescent="0.35"/>
    <row r="570" s="49" customFormat="1" ht="14.5" x14ac:dyDescent="0.35"/>
    <row r="571" s="49" customFormat="1" ht="14.5" x14ac:dyDescent="0.35"/>
    <row r="572" s="49" customFormat="1" ht="14.5" x14ac:dyDescent="0.35"/>
    <row r="573" s="49" customFormat="1" ht="14.5" x14ac:dyDescent="0.35"/>
    <row r="574" s="49" customFormat="1" ht="14.5" x14ac:dyDescent="0.35"/>
    <row r="575" s="49" customFormat="1" ht="14.5" x14ac:dyDescent="0.35"/>
    <row r="576" s="49" customFormat="1" ht="14.5" x14ac:dyDescent="0.35"/>
    <row r="577" s="49" customFormat="1" ht="14.5" x14ac:dyDescent="0.35"/>
    <row r="578" s="49" customFormat="1" ht="14.5" x14ac:dyDescent="0.35"/>
    <row r="579" s="49" customFormat="1" ht="14.5" x14ac:dyDescent="0.35"/>
    <row r="580" s="49" customFormat="1" ht="14.5" x14ac:dyDescent="0.35"/>
    <row r="581" s="49" customFormat="1" ht="14.5" x14ac:dyDescent="0.35"/>
    <row r="582" s="49" customFormat="1" ht="14.5" x14ac:dyDescent="0.35"/>
    <row r="583" s="49" customFormat="1" ht="14.5" x14ac:dyDescent="0.35"/>
    <row r="584" s="49" customFormat="1" ht="14.5" x14ac:dyDescent="0.35"/>
    <row r="585" s="49" customFormat="1" ht="14.5" x14ac:dyDescent="0.35"/>
    <row r="586" s="49" customFormat="1" ht="14.5" x14ac:dyDescent="0.35"/>
    <row r="587" s="49" customFormat="1" ht="14.5" x14ac:dyDescent="0.35"/>
    <row r="588" s="49" customFormat="1" ht="14.5" x14ac:dyDescent="0.35"/>
    <row r="589" s="49" customFormat="1" ht="14.5" x14ac:dyDescent="0.35"/>
    <row r="590" s="49" customFormat="1" ht="14.5" x14ac:dyDescent="0.35"/>
    <row r="591" s="49" customFormat="1" ht="14.5" x14ac:dyDescent="0.35"/>
    <row r="592" s="49" customFormat="1" ht="14.5" x14ac:dyDescent="0.35"/>
    <row r="593" s="49" customFormat="1" ht="14.5" x14ac:dyDescent="0.35"/>
    <row r="594" s="49" customFormat="1" ht="14.5" x14ac:dyDescent="0.35"/>
    <row r="595" s="49" customFormat="1" ht="14.5" x14ac:dyDescent="0.35"/>
    <row r="596" s="49" customFormat="1" ht="14.5" x14ac:dyDescent="0.35"/>
    <row r="597" s="49" customFormat="1" ht="14.5" x14ac:dyDescent="0.35"/>
    <row r="598" s="49" customFormat="1" ht="14.5" x14ac:dyDescent="0.35"/>
    <row r="599" s="49" customFormat="1" ht="14.5" x14ac:dyDescent="0.35"/>
    <row r="600" s="49" customFormat="1" ht="14.5" x14ac:dyDescent="0.35"/>
    <row r="601" s="49" customFormat="1" ht="14.5" x14ac:dyDescent="0.35"/>
    <row r="602" s="49" customFormat="1" ht="14.5" x14ac:dyDescent="0.35"/>
    <row r="603" s="49" customFormat="1" ht="14.5" x14ac:dyDescent="0.35"/>
    <row r="604" s="49" customFormat="1" ht="14.5" x14ac:dyDescent="0.35"/>
    <row r="605" s="49" customFormat="1" ht="14.5" x14ac:dyDescent="0.35"/>
    <row r="606" s="49" customFormat="1" ht="14.5" x14ac:dyDescent="0.35"/>
    <row r="607" s="49" customFormat="1" ht="14.5" x14ac:dyDescent="0.35"/>
    <row r="608" s="49" customFormat="1" ht="14.5" x14ac:dyDescent="0.35"/>
    <row r="609" s="49" customFormat="1" ht="14.5" x14ac:dyDescent="0.35"/>
    <row r="610" s="49" customFormat="1" ht="14.5" x14ac:dyDescent="0.35"/>
    <row r="611" s="49" customFormat="1" ht="14.5" x14ac:dyDescent="0.35"/>
    <row r="612" s="49" customFormat="1" ht="14.5" x14ac:dyDescent="0.35"/>
    <row r="613" s="49" customFormat="1" ht="14.5" x14ac:dyDescent="0.35"/>
    <row r="614" s="49" customFormat="1" ht="14.5" x14ac:dyDescent="0.35"/>
    <row r="615" s="49" customFormat="1" ht="14.5" x14ac:dyDescent="0.35"/>
    <row r="616" s="49" customFormat="1" ht="14.5" x14ac:dyDescent="0.35"/>
    <row r="617" s="49" customFormat="1" ht="14.5" x14ac:dyDescent="0.35"/>
    <row r="618" s="49" customFormat="1" ht="14.5" x14ac:dyDescent="0.35"/>
    <row r="619" s="49" customFormat="1" ht="14.5" x14ac:dyDescent="0.35"/>
    <row r="620" s="49" customFormat="1" ht="14.5" x14ac:dyDescent="0.35"/>
    <row r="621" s="49" customFormat="1" ht="14.5" x14ac:dyDescent="0.35"/>
    <row r="622" s="49" customFormat="1" ht="14.5" x14ac:dyDescent="0.35"/>
    <row r="623" s="49" customFormat="1" ht="14.5" x14ac:dyDescent="0.35"/>
    <row r="624" s="49" customFormat="1" ht="14.5" x14ac:dyDescent="0.35"/>
    <row r="625" s="49" customFormat="1" ht="14.5" x14ac:dyDescent="0.35"/>
    <row r="626" s="49" customFormat="1" ht="14.5" x14ac:dyDescent="0.35"/>
    <row r="627" s="49" customFormat="1" ht="14.5" x14ac:dyDescent="0.35"/>
    <row r="628" s="49" customFormat="1" ht="14.5" x14ac:dyDescent="0.35"/>
    <row r="629" s="49" customFormat="1" ht="14.5" x14ac:dyDescent="0.35"/>
    <row r="630" s="49" customFormat="1" ht="14.5" x14ac:dyDescent="0.35"/>
    <row r="631" s="49" customFormat="1" ht="14.5" x14ac:dyDescent="0.35"/>
    <row r="632" s="49" customFormat="1" ht="14.5" x14ac:dyDescent="0.35"/>
    <row r="633" s="49" customFormat="1" ht="14.5" x14ac:dyDescent="0.35"/>
    <row r="634" s="49" customFormat="1" ht="14.5" x14ac:dyDescent="0.35"/>
    <row r="635" s="49" customFormat="1" ht="14.5" x14ac:dyDescent="0.35"/>
    <row r="636" s="49" customFormat="1" ht="14.5" x14ac:dyDescent="0.35"/>
    <row r="637" s="49" customFormat="1" ht="14.5" x14ac:dyDescent="0.35"/>
    <row r="638" s="49" customFormat="1" ht="14.5" x14ac:dyDescent="0.35"/>
    <row r="639" s="49" customFormat="1" ht="14.5" x14ac:dyDescent="0.35"/>
    <row r="640" s="49" customFormat="1" ht="14.5" x14ac:dyDescent="0.35"/>
    <row r="641" s="49" customFormat="1" ht="14.5" x14ac:dyDescent="0.35"/>
    <row r="642" s="49" customFormat="1" ht="14.5" x14ac:dyDescent="0.35"/>
    <row r="643" s="49" customFormat="1" ht="14.5" x14ac:dyDescent="0.35"/>
    <row r="644" s="49" customFormat="1" ht="14.5" x14ac:dyDescent="0.35"/>
    <row r="645" s="49" customFormat="1" ht="14.5" x14ac:dyDescent="0.35"/>
    <row r="646" s="49" customFormat="1" ht="14.5" x14ac:dyDescent="0.35"/>
    <row r="647" s="49" customFormat="1" ht="14.5" x14ac:dyDescent="0.35"/>
    <row r="648" s="49" customFormat="1" ht="14.5" x14ac:dyDescent="0.35"/>
    <row r="649" s="49" customFormat="1" ht="14.5" x14ac:dyDescent="0.35"/>
    <row r="650" s="49" customFormat="1" ht="14.5" x14ac:dyDescent="0.35"/>
    <row r="651" s="49" customFormat="1" ht="14.5" x14ac:dyDescent="0.35"/>
    <row r="652" s="49" customFormat="1" ht="14.5" x14ac:dyDescent="0.35"/>
    <row r="653" s="49" customFormat="1" ht="14.5" x14ac:dyDescent="0.35"/>
    <row r="654" s="49" customFormat="1" ht="14.5" x14ac:dyDescent="0.35"/>
    <row r="655" s="49" customFormat="1" ht="14.5" x14ac:dyDescent="0.35"/>
    <row r="656" s="49" customFormat="1" ht="14.5" x14ac:dyDescent="0.35"/>
    <row r="657" s="49" customFormat="1" ht="14.5" x14ac:dyDescent="0.35"/>
    <row r="658" s="49" customFormat="1" ht="14.5" x14ac:dyDescent="0.35"/>
    <row r="659" s="49" customFormat="1" ht="14.5" x14ac:dyDescent="0.35"/>
    <row r="660" s="49" customFormat="1" ht="14.5" x14ac:dyDescent="0.35"/>
    <row r="661" s="49" customFormat="1" ht="14.5" x14ac:dyDescent="0.35"/>
    <row r="662" s="49" customFormat="1" ht="14.5" x14ac:dyDescent="0.35"/>
    <row r="663" s="49" customFormat="1" ht="14.5" x14ac:dyDescent="0.35"/>
    <row r="664" s="49" customFormat="1" ht="14.5" x14ac:dyDescent="0.35"/>
    <row r="665" s="49" customFormat="1" ht="14.5" x14ac:dyDescent="0.35"/>
    <row r="666" s="49" customFormat="1" ht="14.5" x14ac:dyDescent="0.35"/>
    <row r="667" s="49" customFormat="1" ht="14.5" x14ac:dyDescent="0.35"/>
    <row r="668" s="49" customFormat="1" ht="14.5" x14ac:dyDescent="0.35"/>
    <row r="669" s="49" customFormat="1" ht="14.5" x14ac:dyDescent="0.35"/>
    <row r="670" s="49" customFormat="1" ht="14.5" x14ac:dyDescent="0.35"/>
    <row r="671" s="49" customFormat="1" ht="14.5" x14ac:dyDescent="0.35"/>
    <row r="672" s="49" customFormat="1" ht="14.5" x14ac:dyDescent="0.35"/>
    <row r="673" s="49" customFormat="1" ht="14.5" x14ac:dyDescent="0.35"/>
    <row r="674" s="49" customFormat="1" ht="14.5" x14ac:dyDescent="0.35"/>
    <row r="675" s="49" customFormat="1" ht="14.5" x14ac:dyDescent="0.35"/>
    <row r="676" s="49" customFormat="1" ht="14.5" x14ac:dyDescent="0.35"/>
    <row r="677" s="49" customFormat="1" ht="14.5" x14ac:dyDescent="0.35"/>
    <row r="678" s="49" customFormat="1" ht="14.5" x14ac:dyDescent="0.35"/>
    <row r="679" s="49" customFormat="1" ht="14.5" x14ac:dyDescent="0.35"/>
    <row r="680" s="49" customFormat="1" ht="14.5" x14ac:dyDescent="0.35"/>
    <row r="681" s="49" customFormat="1" ht="14.5" x14ac:dyDescent="0.35"/>
    <row r="682" s="49" customFormat="1" ht="14.5" x14ac:dyDescent="0.35"/>
    <row r="683" s="49" customFormat="1" ht="14.5" x14ac:dyDescent="0.35"/>
    <row r="684" s="49" customFormat="1" ht="14.5" x14ac:dyDescent="0.35"/>
    <row r="685" s="49" customFormat="1" ht="14.5" x14ac:dyDescent="0.35"/>
    <row r="686" s="49" customFormat="1" ht="14.5" x14ac:dyDescent="0.35"/>
    <row r="687" s="49" customFormat="1" ht="14.5" x14ac:dyDescent="0.35"/>
    <row r="688" s="49" customFormat="1" ht="14.5" x14ac:dyDescent="0.35"/>
    <row r="689" s="49" customFormat="1" ht="14.5" x14ac:dyDescent="0.35"/>
    <row r="690" s="49" customFormat="1" ht="14.5" x14ac:dyDescent="0.35"/>
    <row r="691" s="49" customFormat="1" ht="14.5" x14ac:dyDescent="0.35"/>
    <row r="692" s="49" customFormat="1" ht="14.5" x14ac:dyDescent="0.35"/>
    <row r="693" s="49" customFormat="1" ht="14.5" x14ac:dyDescent="0.35"/>
    <row r="694" s="49" customFormat="1" ht="14.5" x14ac:dyDescent="0.35"/>
    <row r="695" s="49" customFormat="1" ht="14.5" x14ac:dyDescent="0.35"/>
    <row r="696" s="49" customFormat="1" ht="14.5" x14ac:dyDescent="0.35"/>
    <row r="697" s="49" customFormat="1" ht="14.5" x14ac:dyDescent="0.35"/>
    <row r="698" s="49" customFormat="1" ht="14.5" x14ac:dyDescent="0.35"/>
    <row r="699" s="49" customFormat="1" ht="14.5" x14ac:dyDescent="0.35"/>
    <row r="700" s="49" customFormat="1" ht="14.5" x14ac:dyDescent="0.35"/>
    <row r="701" s="49" customFormat="1" ht="14.5" x14ac:dyDescent="0.35"/>
    <row r="702" s="49" customFormat="1" ht="14.5" x14ac:dyDescent="0.35"/>
    <row r="703" s="49" customFormat="1" ht="14.5" x14ac:dyDescent="0.35"/>
    <row r="704" s="49" customFormat="1" ht="14.5" x14ac:dyDescent="0.35"/>
    <row r="705" s="49" customFormat="1" ht="14.5" x14ac:dyDescent="0.35"/>
    <row r="706" s="49" customFormat="1" ht="14.5" x14ac:dyDescent="0.35"/>
    <row r="707" s="49" customFormat="1" ht="14.5" x14ac:dyDescent="0.35"/>
  </sheetData>
  <mergeCells count="3">
    <mergeCell ref="A25:D25"/>
    <mergeCell ref="A18:G18"/>
    <mergeCell ref="A4:G4"/>
  </mergeCells>
  <pageMargins left="0.25" right="0.25" top="0.75" bottom="0.75" header="0.3" footer="0.3"/>
  <pageSetup scale="7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B1F87-EE2F-40B8-A5AF-49DC6EDB6A8E}">
  <sheetPr>
    <pageSetUpPr fitToPage="1"/>
  </sheetPr>
  <dimension ref="A1:K28"/>
  <sheetViews>
    <sheetView zoomScale="90" zoomScaleNormal="90" workbookViewId="0">
      <selection activeCell="H16" sqref="H16"/>
    </sheetView>
  </sheetViews>
  <sheetFormatPr defaultColWidth="8.7265625" defaultRowHeight="15.5" x14ac:dyDescent="0.35"/>
  <cols>
    <col min="1" max="1" width="38" style="16" bestFit="1" customWidth="1"/>
    <col min="2" max="2" width="50.54296875" style="48" customWidth="1"/>
    <col min="3" max="3" width="30.54296875" style="16" customWidth="1"/>
    <col min="4" max="4" width="13.36328125" style="16" bestFit="1" customWidth="1"/>
    <col min="5" max="5" width="16.81640625" style="16" bestFit="1" customWidth="1"/>
    <col min="6" max="6" width="14.453125" style="16" customWidth="1"/>
    <col min="7" max="7" width="15.54296875" style="16" bestFit="1" customWidth="1"/>
    <col min="8" max="9" width="14.26953125" style="16" customWidth="1"/>
    <col min="10" max="11" width="13.26953125" style="16" customWidth="1"/>
    <col min="12" max="12" width="19.7265625" style="16" customWidth="1"/>
    <col min="13" max="14" width="10.26953125" style="16" bestFit="1" customWidth="1"/>
    <col min="15" max="15" width="9.26953125" style="16" bestFit="1" customWidth="1"/>
    <col min="16" max="16384" width="8.7265625" style="16"/>
  </cols>
  <sheetData>
    <row r="1" spans="1:11" s="4" customFormat="1" x14ac:dyDescent="0.35">
      <c r="A1" s="1"/>
      <c r="B1" s="2"/>
      <c r="C1" s="82"/>
      <c r="D1" s="3" t="s">
        <v>0</v>
      </c>
      <c r="E1" s="3" t="s">
        <v>1</v>
      </c>
      <c r="F1" s="3" t="s">
        <v>2</v>
      </c>
      <c r="G1" s="3" t="s">
        <v>3</v>
      </c>
    </row>
    <row r="2" spans="1:11" s="4" customFormat="1" x14ac:dyDescent="0.35">
      <c r="A2" s="83"/>
      <c r="B2" s="5"/>
      <c r="C2" s="6" t="s">
        <v>4</v>
      </c>
      <c r="D2" s="7">
        <v>0.39700000000000002</v>
      </c>
      <c r="E2" s="7">
        <v>0.39500000000000002</v>
      </c>
      <c r="F2" s="7">
        <v>0.14299999999999999</v>
      </c>
      <c r="G2" s="7">
        <v>6.5000000000000002E-2</v>
      </c>
    </row>
    <row r="3" spans="1:11" s="4" customFormat="1" x14ac:dyDescent="0.35">
      <c r="A3" s="8"/>
      <c r="B3" s="9" t="s">
        <v>5</v>
      </c>
      <c r="C3" s="10" t="s">
        <v>6</v>
      </c>
      <c r="D3" s="11" t="s">
        <v>7</v>
      </c>
      <c r="E3" s="11" t="s">
        <v>7</v>
      </c>
      <c r="F3" s="11" t="s">
        <v>7</v>
      </c>
      <c r="G3" s="11" t="s">
        <v>7</v>
      </c>
    </row>
    <row r="4" spans="1:11" x14ac:dyDescent="0.35">
      <c r="A4" s="99" t="s">
        <v>56</v>
      </c>
      <c r="B4" s="100"/>
      <c r="C4" s="100"/>
      <c r="D4" s="100"/>
      <c r="E4" s="100"/>
      <c r="F4" s="100"/>
      <c r="G4" s="101"/>
    </row>
    <row r="5" spans="1:11" ht="46.5" x14ac:dyDescent="0.35">
      <c r="A5" s="51" t="s">
        <v>8</v>
      </c>
      <c r="B5" s="80" t="s">
        <v>49</v>
      </c>
      <c r="C5" s="14">
        <v>281834</v>
      </c>
      <c r="D5" s="15">
        <f t="shared" ref="D5:D12" si="0">$C5*$D$2</f>
        <v>111888.09800000001</v>
      </c>
      <c r="E5" s="15">
        <f t="shared" ref="E5:E12" si="1">$C5*$E$2</f>
        <v>111324.43000000001</v>
      </c>
      <c r="F5" s="15">
        <f t="shared" ref="F5:F12" si="2">$C5*$F$2</f>
        <v>40302.261999999995</v>
      </c>
      <c r="G5" s="15">
        <f t="shared" ref="G5:G12" si="3">$C5*$G$2</f>
        <v>18319.21</v>
      </c>
      <c r="H5" s="62"/>
      <c r="J5" s="62"/>
      <c r="K5" s="63"/>
    </row>
    <row r="6" spans="1:11" x14ac:dyDescent="0.35">
      <c r="A6" s="52" t="s">
        <v>9</v>
      </c>
      <c r="B6" s="79"/>
      <c r="C6" s="18">
        <f>82460-28128</f>
        <v>54332</v>
      </c>
      <c r="D6" s="19">
        <f t="shared" si="0"/>
        <v>21569.804</v>
      </c>
      <c r="E6" s="19">
        <f t="shared" si="1"/>
        <v>21461.14</v>
      </c>
      <c r="F6" s="19">
        <f t="shared" si="2"/>
        <v>7769.4759999999997</v>
      </c>
      <c r="G6" s="19">
        <f t="shared" si="3"/>
        <v>3531.58</v>
      </c>
    </row>
    <row r="7" spans="1:11" ht="31" x14ac:dyDescent="0.35">
      <c r="A7" s="51" t="s">
        <v>10</v>
      </c>
      <c r="B7" s="80" t="s">
        <v>11</v>
      </c>
      <c r="C7" s="14">
        <v>356957.33999999997</v>
      </c>
      <c r="D7" s="15">
        <f t="shared" si="0"/>
        <v>141712.06398000001</v>
      </c>
      <c r="E7" s="15">
        <f t="shared" si="1"/>
        <v>140998.14929999999</v>
      </c>
      <c r="F7" s="15">
        <f t="shared" si="2"/>
        <v>51044.899619999989</v>
      </c>
      <c r="G7" s="15">
        <f t="shared" si="3"/>
        <v>23202.2271</v>
      </c>
      <c r="H7" s="62"/>
      <c r="J7" s="62"/>
    </row>
    <row r="8" spans="1:11" x14ac:dyDescent="0.35">
      <c r="A8" s="52" t="s">
        <v>12</v>
      </c>
      <c r="B8" s="79"/>
      <c r="C8" s="18">
        <v>35407</v>
      </c>
      <c r="D8" s="19">
        <f t="shared" si="0"/>
        <v>14056.579000000002</v>
      </c>
      <c r="E8" s="19">
        <f t="shared" si="1"/>
        <v>13985.765000000001</v>
      </c>
      <c r="F8" s="19">
        <f t="shared" si="2"/>
        <v>5063.201</v>
      </c>
      <c r="G8" s="19">
        <f t="shared" si="3"/>
        <v>2301.4549999999999</v>
      </c>
    </row>
    <row r="9" spans="1:11" ht="46.5" x14ac:dyDescent="0.35">
      <c r="A9" s="53" t="s">
        <v>57</v>
      </c>
      <c r="B9" s="80" t="s">
        <v>58</v>
      </c>
      <c r="C9" s="14">
        <v>147887</v>
      </c>
      <c r="D9" s="15">
        <f t="shared" si="0"/>
        <v>58711.139000000003</v>
      </c>
      <c r="E9" s="15">
        <f t="shared" si="1"/>
        <v>58415.365000000005</v>
      </c>
      <c r="F9" s="15">
        <f t="shared" si="2"/>
        <v>21147.840999999997</v>
      </c>
      <c r="G9" s="15">
        <f t="shared" si="3"/>
        <v>9612.6550000000007</v>
      </c>
      <c r="H9" s="62"/>
      <c r="I9" s="62"/>
    </row>
    <row r="10" spans="1:11" ht="108.5" x14ac:dyDescent="0.35">
      <c r="A10" s="52" t="s">
        <v>18</v>
      </c>
      <c r="B10" s="79" t="s">
        <v>79</v>
      </c>
      <c r="C10" s="18">
        <v>41120</v>
      </c>
      <c r="D10" s="19">
        <f t="shared" si="0"/>
        <v>16324.640000000001</v>
      </c>
      <c r="E10" s="19">
        <f t="shared" si="1"/>
        <v>16242.400000000001</v>
      </c>
      <c r="F10" s="19">
        <f t="shared" si="2"/>
        <v>5880.16</v>
      </c>
      <c r="G10" s="19">
        <f t="shared" si="3"/>
        <v>2672.8</v>
      </c>
    </row>
    <row r="11" spans="1:11" x14ac:dyDescent="0.35">
      <c r="A11" s="51" t="s">
        <v>19</v>
      </c>
      <c r="B11" s="13"/>
      <c r="C11" s="14">
        <v>0</v>
      </c>
      <c r="D11" s="15">
        <f t="shared" si="0"/>
        <v>0</v>
      </c>
      <c r="E11" s="15">
        <f t="shared" si="1"/>
        <v>0</v>
      </c>
      <c r="F11" s="15">
        <f t="shared" si="2"/>
        <v>0</v>
      </c>
      <c r="G11" s="15">
        <f t="shared" si="3"/>
        <v>0</v>
      </c>
    </row>
    <row r="12" spans="1:11" ht="46.5" x14ac:dyDescent="0.35">
      <c r="A12" s="12" t="s">
        <v>75</v>
      </c>
      <c r="B12" s="84" t="s">
        <v>85</v>
      </c>
      <c r="C12" s="85">
        <f>SUM(C5:C11)</f>
        <v>917537.34</v>
      </c>
      <c r="D12" s="74">
        <f t="shared" si="0"/>
        <v>364262.32397999999</v>
      </c>
      <c r="E12" s="74">
        <f t="shared" si="1"/>
        <v>362427.24930000002</v>
      </c>
      <c r="F12" s="74">
        <f t="shared" si="2"/>
        <v>131207.83961999998</v>
      </c>
      <c r="G12" s="74">
        <f t="shared" si="3"/>
        <v>59639.927100000001</v>
      </c>
      <c r="I12" s="62"/>
    </row>
    <row r="13" spans="1:11" x14ac:dyDescent="0.35">
      <c r="A13" s="54"/>
      <c r="B13" s="27"/>
      <c r="C13" s="64"/>
      <c r="D13" s="65"/>
      <c r="E13" s="26"/>
      <c r="F13" s="26"/>
      <c r="G13" s="26"/>
    </row>
    <row r="14" spans="1:11" x14ac:dyDescent="0.35">
      <c r="A14" s="95" t="s">
        <v>59</v>
      </c>
      <c r="B14" s="96"/>
      <c r="C14" s="97"/>
    </row>
    <row r="15" spans="1:11" x14ac:dyDescent="0.35">
      <c r="A15" s="55" t="s">
        <v>22</v>
      </c>
      <c r="B15" s="28"/>
      <c r="C15" s="30">
        <v>20000</v>
      </c>
      <c r="D15" s="16" t="s">
        <v>86</v>
      </c>
    </row>
    <row r="16" spans="1:11" ht="31" x14ac:dyDescent="0.35">
      <c r="A16" s="56" t="s">
        <v>69</v>
      </c>
      <c r="B16" s="78" t="s">
        <v>70</v>
      </c>
      <c r="C16" s="33">
        <f>56150+53108+60400+25000</f>
        <v>194658</v>
      </c>
    </row>
    <row r="17" spans="1:4" x14ac:dyDescent="0.35">
      <c r="A17" s="55" t="s">
        <v>24</v>
      </c>
      <c r="B17" s="28" t="s">
        <v>60</v>
      </c>
      <c r="C17" s="30">
        <v>150000</v>
      </c>
    </row>
    <row r="18" spans="1:4" ht="31" x14ac:dyDescent="0.35">
      <c r="A18" s="86" t="s">
        <v>26</v>
      </c>
      <c r="B18" s="31" t="s">
        <v>28</v>
      </c>
      <c r="C18" s="33">
        <v>36000</v>
      </c>
      <c r="D18" s="16" t="s">
        <v>87</v>
      </c>
    </row>
    <row r="19" spans="1:4" x14ac:dyDescent="0.35">
      <c r="A19" s="75" t="s">
        <v>31</v>
      </c>
      <c r="B19" s="87"/>
      <c r="C19" s="76">
        <f>SUM(C15:C18)</f>
        <v>400658</v>
      </c>
    </row>
    <row r="20" spans="1:4" x14ac:dyDescent="0.35">
      <c r="A20" s="36"/>
      <c r="B20" s="27"/>
      <c r="C20" s="27"/>
      <c r="D20" s="88"/>
    </row>
    <row r="21" spans="1:4" x14ac:dyDescent="0.35">
      <c r="A21" s="92" t="s">
        <v>32</v>
      </c>
      <c r="B21" s="93"/>
      <c r="C21" s="93"/>
      <c r="D21" s="94"/>
    </row>
    <row r="22" spans="1:4" ht="46.5" x14ac:dyDescent="0.35">
      <c r="A22" s="58" t="s">
        <v>33</v>
      </c>
      <c r="B22" s="41" t="s">
        <v>61</v>
      </c>
      <c r="C22" s="41" t="s">
        <v>62</v>
      </c>
      <c r="D22" s="42">
        <v>165416</v>
      </c>
    </row>
    <row r="23" spans="1:4" ht="31" x14ac:dyDescent="0.35">
      <c r="A23" s="59" t="s">
        <v>33</v>
      </c>
      <c r="B23" s="43" t="s">
        <v>63</v>
      </c>
      <c r="C23" s="43" t="s">
        <v>36</v>
      </c>
      <c r="D23" s="44">
        <v>191764</v>
      </c>
    </row>
    <row r="24" spans="1:4" ht="46.5" x14ac:dyDescent="0.35">
      <c r="A24" s="58" t="s">
        <v>33</v>
      </c>
      <c r="B24" s="41" t="s">
        <v>64</v>
      </c>
      <c r="C24" s="41" t="s">
        <v>72</v>
      </c>
      <c r="D24" s="42">
        <v>161920</v>
      </c>
    </row>
    <row r="25" spans="1:4" ht="31" x14ac:dyDescent="0.35">
      <c r="A25" s="59" t="s">
        <v>55</v>
      </c>
      <c r="B25" s="43" t="s">
        <v>67</v>
      </c>
      <c r="C25" s="43" t="s">
        <v>68</v>
      </c>
      <c r="D25" s="44">
        <v>136499</v>
      </c>
    </row>
    <row r="26" spans="1:4" ht="31" x14ac:dyDescent="0.35">
      <c r="A26" s="58" t="s">
        <v>39</v>
      </c>
      <c r="B26" s="41" t="s">
        <v>65</v>
      </c>
      <c r="C26" s="41" t="s">
        <v>73</v>
      </c>
      <c r="D26" s="42">
        <v>39338</v>
      </c>
    </row>
    <row r="27" spans="1:4" ht="46.5" x14ac:dyDescent="0.35">
      <c r="A27" s="59" t="s">
        <v>45</v>
      </c>
      <c r="B27" s="43" t="s">
        <v>66</v>
      </c>
      <c r="C27" s="43" t="s">
        <v>47</v>
      </c>
      <c r="D27" s="44">
        <v>50000</v>
      </c>
    </row>
    <row r="28" spans="1:4" x14ac:dyDescent="0.35">
      <c r="A28" s="72" t="s">
        <v>48</v>
      </c>
      <c r="B28" s="61"/>
      <c r="C28" s="61"/>
      <c r="D28" s="77">
        <f>SUM(D22:D27)</f>
        <v>744937</v>
      </c>
    </row>
  </sheetData>
  <mergeCells count="3">
    <mergeCell ref="A4:G4"/>
    <mergeCell ref="A14:C14"/>
    <mergeCell ref="A21:D21"/>
  </mergeCells>
  <pageMargins left="0.25" right="0.25" top="0.75" bottom="0.75" header="0.3" footer="0.3"/>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69096-6A41-4F26-B4E2-A80885EE7585}">
  <dimension ref="A1:L30"/>
  <sheetViews>
    <sheetView zoomScale="90" zoomScaleNormal="90" workbookViewId="0">
      <selection activeCell="M8" sqref="M8"/>
    </sheetView>
  </sheetViews>
  <sheetFormatPr defaultColWidth="8.7265625" defaultRowHeight="15.5" x14ac:dyDescent="0.35"/>
  <cols>
    <col min="1" max="1" width="39.81640625" style="16" bestFit="1" customWidth="1"/>
    <col min="2" max="3" width="25.54296875" style="48" customWidth="1"/>
    <col min="4" max="4" width="20" style="16" bestFit="1" customWidth="1"/>
    <col min="5" max="5" width="16.7265625" style="16" customWidth="1"/>
    <col min="6" max="6" width="17.453125" style="16" bestFit="1" customWidth="1"/>
    <col min="7" max="7" width="15.54296875" style="16" customWidth="1"/>
    <col min="8" max="8" width="15.54296875" style="16" bestFit="1" customWidth="1"/>
    <col min="9" max="9" width="14.26953125" style="16" bestFit="1" customWidth="1"/>
    <col min="10" max="10" width="14.26953125" style="16" customWidth="1"/>
    <col min="11" max="12" width="13.26953125" style="16" customWidth="1"/>
    <col min="13" max="13" width="19.7265625" style="16" customWidth="1"/>
    <col min="14" max="15" width="10.26953125" style="16" bestFit="1" customWidth="1"/>
    <col min="16" max="16" width="9.26953125" style="16" bestFit="1" customWidth="1"/>
    <col min="17" max="16384" width="8.7265625" style="16"/>
  </cols>
  <sheetData>
    <row r="1" spans="1:12" s="4" customFormat="1" x14ac:dyDescent="0.35">
      <c r="A1" s="1"/>
      <c r="B1" s="107"/>
      <c r="C1" s="108"/>
      <c r="D1" s="3"/>
      <c r="E1" s="3" t="s">
        <v>0</v>
      </c>
      <c r="F1" s="3" t="s">
        <v>1</v>
      </c>
      <c r="G1" s="3" t="s">
        <v>2</v>
      </c>
      <c r="H1" s="3" t="s">
        <v>3</v>
      </c>
    </row>
    <row r="2" spans="1:12" s="4" customFormat="1" x14ac:dyDescent="0.35">
      <c r="A2" s="6"/>
      <c r="B2" s="109"/>
      <c r="C2" s="110"/>
      <c r="D2" s="69" t="s">
        <v>4</v>
      </c>
      <c r="E2" s="7">
        <v>0.39700000000000002</v>
      </c>
      <c r="F2" s="7">
        <v>0.39500000000000002</v>
      </c>
      <c r="G2" s="7">
        <v>0.14299999999999999</v>
      </c>
      <c r="H2" s="7">
        <v>6.5000000000000002E-2</v>
      </c>
    </row>
    <row r="3" spans="1:12" s="4" customFormat="1" x14ac:dyDescent="0.35">
      <c r="A3" s="8"/>
      <c r="B3" s="111" t="s">
        <v>5</v>
      </c>
      <c r="C3" s="112"/>
      <c r="D3" s="11" t="s">
        <v>6</v>
      </c>
      <c r="E3" s="11" t="s">
        <v>7</v>
      </c>
      <c r="F3" s="11" t="s">
        <v>7</v>
      </c>
      <c r="G3" s="11" t="s">
        <v>7</v>
      </c>
      <c r="H3" s="11" t="s">
        <v>7</v>
      </c>
    </row>
    <row r="4" spans="1:12" x14ac:dyDescent="0.35">
      <c r="A4" s="99" t="s">
        <v>56</v>
      </c>
      <c r="B4" s="100"/>
      <c r="C4" s="100"/>
      <c r="D4" s="100"/>
      <c r="E4" s="100"/>
      <c r="F4" s="100"/>
      <c r="G4" s="100"/>
      <c r="H4" s="101"/>
    </row>
    <row r="5" spans="1:12" ht="48" customHeight="1" x14ac:dyDescent="0.35">
      <c r="A5" s="51" t="s">
        <v>8</v>
      </c>
      <c r="B5" s="118" t="s">
        <v>71</v>
      </c>
      <c r="C5" s="118"/>
      <c r="D5" s="15">
        <v>281834</v>
      </c>
      <c r="E5" s="15">
        <f t="shared" ref="E5:E14" si="0">$D5*$E$2</f>
        <v>111888.09800000001</v>
      </c>
      <c r="F5" s="15">
        <f t="shared" ref="F5:F14" si="1">$D5*$F$2</f>
        <v>111324.43000000001</v>
      </c>
      <c r="G5" s="15">
        <f t="shared" ref="G5:G14" si="2">$D5*$G$2</f>
        <v>40302.261999999995</v>
      </c>
      <c r="H5" s="15">
        <f t="shared" ref="H5:H14" si="3">$D5*$H$2</f>
        <v>18319.21</v>
      </c>
      <c r="I5" s="62"/>
      <c r="K5" s="62"/>
      <c r="L5" s="63"/>
    </row>
    <row r="6" spans="1:12" x14ac:dyDescent="0.35">
      <c r="A6" s="52" t="s">
        <v>9</v>
      </c>
      <c r="B6" s="117"/>
      <c r="C6" s="117"/>
      <c r="D6" s="19">
        <f>82460-28128</f>
        <v>54332</v>
      </c>
      <c r="E6" s="19">
        <f t="shared" si="0"/>
        <v>21569.804</v>
      </c>
      <c r="F6" s="19">
        <f t="shared" si="1"/>
        <v>21461.14</v>
      </c>
      <c r="G6" s="19">
        <f t="shared" si="2"/>
        <v>7769.4759999999997</v>
      </c>
      <c r="H6" s="19">
        <f t="shared" si="3"/>
        <v>3531.58</v>
      </c>
    </row>
    <row r="7" spans="1:12" ht="47.15" customHeight="1" x14ac:dyDescent="0.35">
      <c r="A7" s="52"/>
      <c r="B7" s="116" t="s">
        <v>84</v>
      </c>
      <c r="C7" s="116"/>
      <c r="D7" s="18">
        <v>25000</v>
      </c>
      <c r="E7" s="18">
        <f t="shared" si="0"/>
        <v>9925</v>
      </c>
      <c r="F7" s="18">
        <f t="shared" si="1"/>
        <v>9875</v>
      </c>
      <c r="G7" s="18">
        <f t="shared" si="2"/>
        <v>3574.9999999999995</v>
      </c>
      <c r="H7" s="18">
        <f t="shared" si="3"/>
        <v>1625</v>
      </c>
    </row>
    <row r="8" spans="1:12" ht="30.65" customHeight="1" x14ac:dyDescent="0.35">
      <c r="A8" s="51" t="s">
        <v>10</v>
      </c>
      <c r="B8" s="118" t="s">
        <v>11</v>
      </c>
      <c r="C8" s="118"/>
      <c r="D8" s="15">
        <v>356957.33999999997</v>
      </c>
      <c r="E8" s="15">
        <f t="shared" si="0"/>
        <v>141712.06398000001</v>
      </c>
      <c r="F8" s="15">
        <f t="shared" si="1"/>
        <v>140998.14929999999</v>
      </c>
      <c r="G8" s="15">
        <f t="shared" si="2"/>
        <v>51044.899619999989</v>
      </c>
      <c r="H8" s="15">
        <f t="shared" si="3"/>
        <v>23202.2271</v>
      </c>
      <c r="I8" s="62"/>
      <c r="K8" s="62"/>
    </row>
    <row r="9" spans="1:12" x14ac:dyDescent="0.35">
      <c r="A9" s="52" t="s">
        <v>12</v>
      </c>
      <c r="B9" s="123"/>
      <c r="C9" s="124"/>
      <c r="D9" s="19">
        <v>35407</v>
      </c>
      <c r="E9" s="19">
        <f t="shared" si="0"/>
        <v>14056.579000000002</v>
      </c>
      <c r="F9" s="19">
        <f t="shared" si="1"/>
        <v>13985.765000000001</v>
      </c>
      <c r="G9" s="19">
        <f t="shared" si="2"/>
        <v>5063.201</v>
      </c>
      <c r="H9" s="19">
        <f t="shared" si="3"/>
        <v>2301.4549999999999</v>
      </c>
    </row>
    <row r="10" spans="1:12" ht="47.15" customHeight="1" x14ac:dyDescent="0.35">
      <c r="A10" s="52"/>
      <c r="B10" s="116" t="s">
        <v>74</v>
      </c>
      <c r="C10" s="116"/>
      <c r="D10" s="18">
        <v>10000</v>
      </c>
      <c r="E10" s="18">
        <f t="shared" si="0"/>
        <v>3970</v>
      </c>
      <c r="F10" s="18">
        <f t="shared" si="1"/>
        <v>3950</v>
      </c>
      <c r="G10" s="18">
        <f t="shared" si="2"/>
        <v>1429.9999999999998</v>
      </c>
      <c r="H10" s="18">
        <f t="shared" si="3"/>
        <v>650</v>
      </c>
    </row>
    <row r="11" spans="1:12" ht="47.5" customHeight="1" x14ac:dyDescent="0.35">
      <c r="A11" s="53" t="s">
        <v>57</v>
      </c>
      <c r="B11" s="118" t="s">
        <v>58</v>
      </c>
      <c r="C11" s="118"/>
      <c r="D11" s="15">
        <v>147887</v>
      </c>
      <c r="E11" s="15">
        <f t="shared" si="0"/>
        <v>58711.139000000003</v>
      </c>
      <c r="F11" s="15">
        <f t="shared" si="1"/>
        <v>58415.365000000005</v>
      </c>
      <c r="G11" s="15">
        <f t="shared" si="2"/>
        <v>21147.840999999997</v>
      </c>
      <c r="H11" s="15">
        <f t="shared" si="3"/>
        <v>9612.6550000000007</v>
      </c>
      <c r="I11" s="62" t="s">
        <v>109</v>
      </c>
      <c r="J11" s="62"/>
    </row>
    <row r="12" spans="1:12" ht="47.5" customHeight="1" x14ac:dyDescent="0.35">
      <c r="A12" s="52" t="s">
        <v>18</v>
      </c>
      <c r="B12" s="117" t="s">
        <v>80</v>
      </c>
      <c r="C12" s="117"/>
      <c r="D12" s="19">
        <v>41120</v>
      </c>
      <c r="E12" s="19">
        <f t="shared" si="0"/>
        <v>16324.640000000001</v>
      </c>
      <c r="F12" s="19">
        <f t="shared" si="1"/>
        <v>16242.400000000001</v>
      </c>
      <c r="G12" s="19">
        <f t="shared" si="2"/>
        <v>5880.16</v>
      </c>
      <c r="H12" s="19">
        <f t="shared" si="3"/>
        <v>2672.8</v>
      </c>
    </row>
    <row r="13" spans="1:12" x14ac:dyDescent="0.35">
      <c r="A13" s="51" t="s">
        <v>19</v>
      </c>
      <c r="B13" s="125"/>
      <c r="C13" s="125"/>
      <c r="D13" s="15">
        <v>0</v>
      </c>
      <c r="E13" s="15">
        <f t="shared" si="0"/>
        <v>0</v>
      </c>
      <c r="F13" s="15">
        <f t="shared" si="1"/>
        <v>0</v>
      </c>
      <c r="G13" s="15">
        <f t="shared" si="2"/>
        <v>0</v>
      </c>
      <c r="H13" s="15">
        <f t="shared" si="3"/>
        <v>0</v>
      </c>
    </row>
    <row r="14" spans="1:12" x14ac:dyDescent="0.35">
      <c r="A14" s="12" t="s">
        <v>21</v>
      </c>
      <c r="B14" s="121"/>
      <c r="C14" s="122"/>
      <c r="D14" s="73">
        <f>SUM(D5:D13)</f>
        <v>952537.34</v>
      </c>
      <c r="E14" s="74">
        <f t="shared" si="0"/>
        <v>378157.32397999999</v>
      </c>
      <c r="F14" s="74">
        <f t="shared" si="1"/>
        <v>376252.24930000002</v>
      </c>
      <c r="G14" s="74">
        <f t="shared" si="2"/>
        <v>136212.83961999998</v>
      </c>
      <c r="H14" s="74">
        <f t="shared" si="3"/>
        <v>61914.927100000001</v>
      </c>
      <c r="J14" s="62"/>
    </row>
    <row r="15" spans="1:12" x14ac:dyDescent="0.35">
      <c r="A15" s="54"/>
      <c r="B15" s="114"/>
      <c r="C15" s="115"/>
      <c r="D15" s="64"/>
      <c r="E15" s="65"/>
      <c r="F15" s="26"/>
      <c r="G15" s="26"/>
      <c r="H15" s="26"/>
    </row>
    <row r="16" spans="1:12" x14ac:dyDescent="0.35">
      <c r="A16" s="70" t="s">
        <v>59</v>
      </c>
      <c r="B16" s="113"/>
      <c r="C16" s="113"/>
      <c r="D16" s="71"/>
    </row>
    <row r="17" spans="1:5" x14ac:dyDescent="0.35">
      <c r="A17" s="56" t="s">
        <v>22</v>
      </c>
      <c r="B17" s="119"/>
      <c r="C17" s="119"/>
      <c r="D17" s="30">
        <v>20000</v>
      </c>
      <c r="E17" s="16" t="s">
        <v>81</v>
      </c>
    </row>
    <row r="18" spans="1:5" ht="30.65" customHeight="1" x14ac:dyDescent="0.35">
      <c r="A18" s="55" t="s">
        <v>69</v>
      </c>
      <c r="B18" s="120" t="s">
        <v>70</v>
      </c>
      <c r="C18" s="120"/>
      <c r="D18" s="33">
        <f>56150+53108+60400+25000</f>
        <v>194658</v>
      </c>
    </row>
    <row r="19" spans="1:5" x14ac:dyDescent="0.35">
      <c r="A19" s="56" t="s">
        <v>24</v>
      </c>
      <c r="B19" s="119" t="s">
        <v>60</v>
      </c>
      <c r="C19" s="119"/>
      <c r="D19" s="30">
        <v>150000</v>
      </c>
    </row>
    <row r="20" spans="1:5" ht="31" x14ac:dyDescent="0.35">
      <c r="A20" s="57" t="s">
        <v>26</v>
      </c>
      <c r="B20" s="120" t="s">
        <v>82</v>
      </c>
      <c r="C20" s="120"/>
      <c r="D20" s="33">
        <v>36000</v>
      </c>
      <c r="E20" s="16" t="s">
        <v>83</v>
      </c>
    </row>
    <row r="21" spans="1:5" x14ac:dyDescent="0.35">
      <c r="A21" s="75" t="s">
        <v>31</v>
      </c>
      <c r="B21" s="106"/>
      <c r="C21" s="106"/>
      <c r="D21" s="76">
        <f>SUM(D17:D20)</f>
        <v>400658</v>
      </c>
    </row>
    <row r="22" spans="1:5" x14ac:dyDescent="0.35">
      <c r="A22" s="60"/>
      <c r="B22" s="105"/>
      <c r="C22" s="105"/>
      <c r="D22" s="66"/>
      <c r="E22" s="67"/>
    </row>
    <row r="23" spans="1:5" x14ac:dyDescent="0.35">
      <c r="A23" s="72" t="s">
        <v>32</v>
      </c>
      <c r="B23" s="104"/>
      <c r="C23" s="104"/>
      <c r="D23" s="61"/>
      <c r="E23" s="68"/>
    </row>
    <row r="24" spans="1:5" ht="62" x14ac:dyDescent="0.35">
      <c r="A24" s="58" t="s">
        <v>33</v>
      </c>
      <c r="B24" s="103" t="s">
        <v>61</v>
      </c>
      <c r="C24" s="103"/>
      <c r="D24" s="41" t="s">
        <v>62</v>
      </c>
      <c r="E24" s="42">
        <v>165416</v>
      </c>
    </row>
    <row r="25" spans="1:5" ht="62" x14ac:dyDescent="0.35">
      <c r="A25" s="59" t="s">
        <v>33</v>
      </c>
      <c r="B25" s="102" t="s">
        <v>63</v>
      </c>
      <c r="C25" s="102"/>
      <c r="D25" s="43" t="s">
        <v>36</v>
      </c>
      <c r="E25" s="44">
        <v>191764</v>
      </c>
    </row>
    <row r="26" spans="1:5" ht="77.5" x14ac:dyDescent="0.35">
      <c r="A26" s="58" t="s">
        <v>33</v>
      </c>
      <c r="B26" s="103" t="s">
        <v>64</v>
      </c>
      <c r="C26" s="103"/>
      <c r="D26" s="41" t="s">
        <v>72</v>
      </c>
      <c r="E26" s="42">
        <v>161920</v>
      </c>
    </row>
    <row r="27" spans="1:5" ht="31" x14ac:dyDescent="0.35">
      <c r="A27" s="59" t="s">
        <v>55</v>
      </c>
      <c r="B27" s="102" t="s">
        <v>67</v>
      </c>
      <c r="C27" s="102"/>
      <c r="D27" s="43" t="s">
        <v>68</v>
      </c>
      <c r="E27" s="44">
        <v>136499</v>
      </c>
    </row>
    <row r="28" spans="1:5" ht="31" customHeight="1" x14ac:dyDescent="0.35">
      <c r="A28" s="58" t="s">
        <v>39</v>
      </c>
      <c r="B28" s="103" t="s">
        <v>65</v>
      </c>
      <c r="C28" s="103"/>
      <c r="D28" s="41" t="s">
        <v>73</v>
      </c>
      <c r="E28" s="42">
        <v>39338</v>
      </c>
    </row>
    <row r="29" spans="1:5" ht="93" x14ac:dyDescent="0.35">
      <c r="A29" s="59" t="s">
        <v>45</v>
      </c>
      <c r="B29" s="102" t="s">
        <v>66</v>
      </c>
      <c r="C29" s="102"/>
      <c r="D29" s="43" t="s">
        <v>47</v>
      </c>
      <c r="E29" s="44">
        <v>50000</v>
      </c>
    </row>
    <row r="30" spans="1:5" x14ac:dyDescent="0.35">
      <c r="A30" s="72" t="s">
        <v>48</v>
      </c>
      <c r="B30" s="104"/>
      <c r="C30" s="104"/>
      <c r="D30" s="61"/>
      <c r="E30" s="77">
        <f>SUM(E24:E29)</f>
        <v>744937</v>
      </c>
    </row>
  </sheetData>
  <mergeCells count="30">
    <mergeCell ref="B19:C19"/>
    <mergeCell ref="B20:C20"/>
    <mergeCell ref="B14:C14"/>
    <mergeCell ref="B9:C9"/>
    <mergeCell ref="B18:C18"/>
    <mergeCell ref="B10:C10"/>
    <mergeCell ref="B13:C13"/>
    <mergeCell ref="B17:C17"/>
    <mergeCell ref="B11:C11"/>
    <mergeCell ref="B12:C12"/>
    <mergeCell ref="B1:C1"/>
    <mergeCell ref="B2:C2"/>
    <mergeCell ref="B3:C3"/>
    <mergeCell ref="B16:C16"/>
    <mergeCell ref="B15:C15"/>
    <mergeCell ref="A4:H4"/>
    <mergeCell ref="B7:C7"/>
    <mergeCell ref="B6:C6"/>
    <mergeCell ref="B5:C5"/>
    <mergeCell ref="B8:C8"/>
    <mergeCell ref="B29:C29"/>
    <mergeCell ref="B28:C28"/>
    <mergeCell ref="B30:C30"/>
    <mergeCell ref="B22:C22"/>
    <mergeCell ref="B21:C21"/>
    <mergeCell ref="B23:C23"/>
    <mergeCell ref="B24:C24"/>
    <mergeCell ref="B25:C25"/>
    <mergeCell ref="B26:C26"/>
    <mergeCell ref="B27:C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C425-F4F3-4506-BA60-71A746976E58}">
  <dimension ref="A2:B7"/>
  <sheetViews>
    <sheetView zoomScale="120" zoomScaleNormal="120" workbookViewId="0">
      <selection activeCell="E15" sqref="E15"/>
    </sheetView>
  </sheetViews>
  <sheetFormatPr defaultRowHeight="16" x14ac:dyDescent="0.4"/>
  <cols>
    <col min="1" max="16384" width="8.7265625" style="91"/>
  </cols>
  <sheetData>
    <row r="2" spans="1:2" x14ac:dyDescent="0.4">
      <c r="A2" s="91" t="s">
        <v>133</v>
      </c>
    </row>
    <row r="3" spans="1:2" x14ac:dyDescent="0.4">
      <c r="B3" s="91" t="s">
        <v>134</v>
      </c>
    </row>
    <row r="4" spans="1:2" x14ac:dyDescent="0.4">
      <c r="B4" s="91" t="s">
        <v>135</v>
      </c>
    </row>
    <row r="5" spans="1:2" x14ac:dyDescent="0.4">
      <c r="B5" s="91" t="s">
        <v>138</v>
      </c>
    </row>
    <row r="6" spans="1:2" x14ac:dyDescent="0.4">
      <c r="B6" s="91" t="s">
        <v>136</v>
      </c>
    </row>
    <row r="7" spans="1:2" x14ac:dyDescent="0.4">
      <c r="B7" s="91"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14BB9-1B5D-4A4D-BA81-909D506BC6FE}">
  <dimension ref="A1:F39"/>
  <sheetViews>
    <sheetView tabSelected="1" topLeftCell="B23" zoomScale="150" zoomScaleNormal="150" workbookViewId="0">
      <selection activeCell="F37" sqref="F37"/>
    </sheetView>
  </sheetViews>
  <sheetFormatPr defaultColWidth="25.6328125" defaultRowHeight="12" x14ac:dyDescent="0.3"/>
  <cols>
    <col min="1" max="1" width="23.81640625" style="90" bestFit="1" customWidth="1"/>
    <col min="2" max="2" width="8.08984375" style="90" customWidth="1"/>
    <col min="3" max="3" width="23.90625" style="90" bestFit="1" customWidth="1"/>
    <col min="4" max="4" width="25.453125" style="90" bestFit="1" customWidth="1"/>
    <col min="5" max="5" width="8.453125" style="90" bestFit="1" customWidth="1"/>
    <col min="6" max="6" width="25.453125" style="90" bestFit="1" customWidth="1"/>
    <col min="7" max="7" width="25.6328125" style="90"/>
    <col min="8" max="8" width="8.54296875" style="90" bestFit="1" customWidth="1"/>
    <col min="9" max="9" width="25.36328125" style="90" bestFit="1" customWidth="1"/>
    <col min="10" max="16384" width="25.6328125" style="90"/>
  </cols>
  <sheetData>
    <row r="1" spans="1:6" x14ac:dyDescent="0.3">
      <c r="A1" s="89" t="s">
        <v>110</v>
      </c>
    </row>
    <row r="2" spans="1:6" ht="24" x14ac:dyDescent="0.3">
      <c r="B2" s="89" t="s">
        <v>94</v>
      </c>
    </row>
    <row r="3" spans="1:6" x14ac:dyDescent="0.3">
      <c r="C3" s="89" t="s">
        <v>105</v>
      </c>
      <c r="E3" s="89" t="s">
        <v>106</v>
      </c>
    </row>
    <row r="4" spans="1:6" x14ac:dyDescent="0.3">
      <c r="D4" s="90" t="s">
        <v>122</v>
      </c>
      <c r="F4" s="90" t="s">
        <v>126</v>
      </c>
    </row>
    <row r="5" spans="1:6" x14ac:dyDescent="0.3">
      <c r="D5" s="90" t="s">
        <v>123</v>
      </c>
      <c r="F5" s="90" t="s">
        <v>127</v>
      </c>
    </row>
    <row r="6" spans="1:6" x14ac:dyDescent="0.3">
      <c r="D6" s="90" t="s">
        <v>124</v>
      </c>
    </row>
    <row r="7" spans="1:6" x14ac:dyDescent="0.3">
      <c r="D7" s="90" t="s">
        <v>125</v>
      </c>
    </row>
    <row r="8" spans="1:6" x14ac:dyDescent="0.3">
      <c r="D8" s="90" t="s">
        <v>128</v>
      </c>
    </row>
    <row r="9" spans="1:6" x14ac:dyDescent="0.3">
      <c r="D9" s="90" t="s">
        <v>129</v>
      </c>
    </row>
    <row r="10" spans="1:6" x14ac:dyDescent="0.3">
      <c r="B10" s="89" t="s">
        <v>111</v>
      </c>
    </row>
    <row r="11" spans="1:6" x14ac:dyDescent="0.3">
      <c r="C11" s="90" t="s">
        <v>89</v>
      </c>
    </row>
    <row r="12" spans="1:6" x14ac:dyDescent="0.3">
      <c r="C12" s="90" t="s">
        <v>113</v>
      </c>
    </row>
    <row r="13" spans="1:6" x14ac:dyDescent="0.3">
      <c r="C13" s="90" t="s">
        <v>114</v>
      </c>
    </row>
    <row r="14" spans="1:6" x14ac:dyDescent="0.3">
      <c r="C14" s="90" t="s">
        <v>90</v>
      </c>
    </row>
    <row r="15" spans="1:6" ht="48" x14ac:dyDescent="0.3">
      <c r="C15" s="90" t="s">
        <v>91</v>
      </c>
    </row>
    <row r="16" spans="1:6" x14ac:dyDescent="0.3">
      <c r="C16" s="90" t="s">
        <v>112</v>
      </c>
    </row>
    <row r="17" spans="2:6" x14ac:dyDescent="0.3">
      <c r="B17" s="89" t="s">
        <v>93</v>
      </c>
    </row>
    <row r="18" spans="2:6" ht="36" x14ac:dyDescent="0.3">
      <c r="C18" s="90" t="s">
        <v>130</v>
      </c>
    </row>
    <row r="19" spans="2:6" ht="24" x14ac:dyDescent="0.3">
      <c r="C19" s="90" t="s">
        <v>131</v>
      </c>
    </row>
    <row r="20" spans="2:6" x14ac:dyDescent="0.3">
      <c r="C20" s="90" t="s">
        <v>132</v>
      </c>
    </row>
    <row r="21" spans="2:6" x14ac:dyDescent="0.3">
      <c r="B21" s="89" t="s">
        <v>95</v>
      </c>
    </row>
    <row r="22" spans="2:6" x14ac:dyDescent="0.3">
      <c r="C22" s="89" t="s">
        <v>105</v>
      </c>
      <c r="E22" s="89" t="s">
        <v>106</v>
      </c>
    </row>
    <row r="23" spans="2:6" ht="24" x14ac:dyDescent="0.3">
      <c r="D23" s="90" t="s">
        <v>96</v>
      </c>
      <c r="F23" s="90" t="s">
        <v>107</v>
      </c>
    </row>
    <row r="24" spans="2:6" ht="24" x14ac:dyDescent="0.3">
      <c r="D24" s="90" t="s">
        <v>97</v>
      </c>
      <c r="F24" s="90" t="s">
        <v>108</v>
      </c>
    </row>
    <row r="25" spans="2:6" ht="36" x14ac:dyDescent="0.3">
      <c r="D25" s="90" t="s">
        <v>98</v>
      </c>
      <c r="F25" s="90" t="s">
        <v>115</v>
      </c>
    </row>
    <row r="26" spans="2:6" ht="24" x14ac:dyDescent="0.3">
      <c r="D26" s="90" t="s">
        <v>99</v>
      </c>
    </row>
    <row r="27" spans="2:6" x14ac:dyDescent="0.3">
      <c r="D27" s="90" t="s">
        <v>100</v>
      </c>
    </row>
    <row r="28" spans="2:6" ht="24" x14ac:dyDescent="0.3">
      <c r="D28" s="90" t="s">
        <v>101</v>
      </c>
    </row>
    <row r="29" spans="2:6" x14ac:dyDescent="0.3">
      <c r="D29" s="90" t="s">
        <v>102</v>
      </c>
    </row>
    <row r="30" spans="2:6" x14ac:dyDescent="0.3">
      <c r="D30" s="90" t="s">
        <v>103</v>
      </c>
    </row>
    <row r="31" spans="2:6" x14ac:dyDescent="0.3">
      <c r="D31" s="90" t="s">
        <v>104</v>
      </c>
    </row>
    <row r="32" spans="2:6" x14ac:dyDescent="0.3">
      <c r="B32" s="89" t="s">
        <v>92</v>
      </c>
    </row>
    <row r="33" spans="3:3" x14ac:dyDescent="0.3">
      <c r="C33" s="90" t="s">
        <v>116</v>
      </c>
    </row>
    <row r="34" spans="3:3" x14ac:dyDescent="0.3">
      <c r="C34" s="90" t="s">
        <v>139</v>
      </c>
    </row>
    <row r="35" spans="3:3" x14ac:dyDescent="0.3">
      <c r="C35" s="90" t="s">
        <v>117</v>
      </c>
    </row>
    <row r="36" spans="3:3" ht="24" x14ac:dyDescent="0.3">
      <c r="C36" s="90" t="s">
        <v>118</v>
      </c>
    </row>
    <row r="37" spans="3:3" x14ac:dyDescent="0.3">
      <c r="C37" s="90" t="s">
        <v>119</v>
      </c>
    </row>
    <row r="38" spans="3:3" x14ac:dyDescent="0.3">
      <c r="C38" s="90" t="s">
        <v>120</v>
      </c>
    </row>
    <row r="39" spans="3:3" x14ac:dyDescent="0.3">
      <c r="C39" s="90"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D490-32F4-484B-928F-817B04C65DB8}">
  <dimension ref="B1"/>
  <sheetViews>
    <sheetView workbookViewId="0">
      <selection activeCell="B1" sqref="B1"/>
    </sheetView>
  </sheetViews>
  <sheetFormatPr defaultRowHeight="14.5" x14ac:dyDescent="0.35"/>
  <sheetData>
    <row r="1" spans="2:2" x14ac:dyDescent="0.35">
      <c r="B1" s="126">
        <v>45658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12D900174EF54D892B38F1967064AD" ma:contentTypeVersion="12" ma:contentTypeDescription="Create a new document." ma:contentTypeScope="" ma:versionID="3d81ddc83a741a2d3dae5ce33a00fd5f">
  <xsd:schema xmlns:xsd="http://www.w3.org/2001/XMLSchema" xmlns:xs="http://www.w3.org/2001/XMLSchema" xmlns:p="http://schemas.microsoft.com/office/2006/metadata/properties" xmlns:ns3="ff6b1fab-7e07-4fa6-8380-774b98a0385e" xmlns:ns4="e550776a-7cad-4313-84c1-e970653128d7" targetNamespace="http://schemas.microsoft.com/office/2006/metadata/properties" ma:root="true" ma:fieldsID="52b659de34499d17a8eb663bbc8d80fb" ns3:_="" ns4:_="">
    <xsd:import namespace="ff6b1fab-7e07-4fa6-8380-774b98a0385e"/>
    <xsd:import namespace="e550776a-7cad-4313-84c1-e970653128d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6b1fab-7e07-4fa6-8380-774b98a0385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50776a-7cad-4313-84c1-e970653128d7"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ff6b1fab-7e07-4fa6-8380-774b98a038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7FBDEA-8E33-463D-8FA6-59782EACA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6b1fab-7e07-4fa6-8380-774b98a0385e"/>
    <ds:schemaRef ds:uri="e550776a-7cad-4313-84c1-e970653128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C158FF-E0F6-4E3D-947E-71DE6E21BCD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e550776a-7cad-4313-84c1-e970653128d7"/>
    <ds:schemaRef ds:uri="ff6b1fab-7e07-4fa6-8380-774b98a0385e"/>
    <ds:schemaRef ds:uri="http://purl.org/dc/dcmitype/"/>
  </ds:schemaRefs>
</ds:datastoreItem>
</file>

<file path=customXml/itemProps3.xml><?xml version="1.0" encoding="utf-8"?>
<ds:datastoreItem xmlns:ds="http://schemas.openxmlformats.org/officeDocument/2006/customXml" ds:itemID="{CFE4E5E3-A257-4593-8B95-17CB3D0961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FY24-25 Budget</vt:lpstr>
      <vt:lpstr>FY25-26 Continuation Budget</vt:lpstr>
      <vt:lpstr>FY25-26 Expansion Budget</vt:lpstr>
      <vt:lpstr>Positions</vt:lpstr>
      <vt:lpstr>Outcomes</vt:lpstr>
      <vt:lpstr>Sheet1</vt:lpstr>
    </vt:vector>
  </TitlesOfParts>
  <Company>Orange County Government 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Waltz</dc:creator>
  <cp:lastModifiedBy>Danielle Butler</cp:lastModifiedBy>
  <cp:lastPrinted>2025-01-26T18:57:15Z</cp:lastPrinted>
  <dcterms:created xsi:type="dcterms:W3CDTF">2024-01-31T17:40:33Z</dcterms:created>
  <dcterms:modified xsi:type="dcterms:W3CDTF">2025-02-10T14:35:13Z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2024-01-31T19:52:02Z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b507459c-743d-4f3f-ae6e-d1526b7a62ad</vt:lpwstr>
  </property>
  <property fmtid="{D5CDD505-2E9C-101B-9397-08002B2CF9AE}" pid="7" name="MSIP_Label_defa4170-0d19-0005-0004-bc88714345d2_ActionId">
    <vt:lpwstr>39a607e9-e12d-4573-adc9-6322cd50befe</vt:lpwstr>
  </property>
  <property fmtid="{D5CDD505-2E9C-101B-9397-08002B2CF9AE}" pid="8" name="MSIP_Label_defa4170-0d19-0005-0004-bc88714345d2_ContentBits">
    <vt:lpwstr>0</vt:lpwstr>
  </property>
  <property fmtid="{D5CDD505-2E9C-101B-9397-08002B2CF9AE}" pid="9" name="ContentTypeId">
    <vt:lpwstr>0x0101002912D900174EF54D892B38F1967064AD</vt:lpwstr>
  </property>
</Properties>
</file>